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24226"/>
  <mc:AlternateContent xmlns:mc="http://schemas.openxmlformats.org/markup-compatibility/2006">
    <mc:Choice Requires="x15">
      <x15ac:absPath xmlns:x15ac="http://schemas.microsoft.com/office/spreadsheetml/2010/11/ac" url="https://esm.sharepoint.com/sites/BAU-CLP/ProcurementProcedures/FM Team/Travel Security Services/1. Sourcing/2. Sourcing/"/>
    </mc:Choice>
  </mc:AlternateContent>
  <xr:revisionPtr revIDLastSave="1517" documentId="11_7243E8EBCD3FC27B38068A538A01AFE397989B73" xr6:coauthVersionLast="47" xr6:coauthVersionMax="47" xr10:uidLastSave="{8CD35E13-2355-48DB-8345-FAB0E477193A}"/>
  <bookViews>
    <workbookView xWindow="-120" yWindow="-120" windowWidth="29040" windowHeight="17640" tabRatio="645" xr2:uid="{7396EBB4-71AC-43FC-9538-99197FE1B5DC}"/>
  </bookViews>
  <sheets>
    <sheet name="Overview &amp; Inst" sheetId="87" r:id="rId1"/>
    <sheet name="Summary" sheetId="88" r:id="rId2"/>
    <sheet name="1. Ongoing services" sheetId="85" r:id="rId3"/>
    <sheet name="2. On-demand services_old" sheetId="86" state="hidden" r:id="rId4"/>
    <sheet name="2. On-demand services" sheetId="89" r:id="rId5"/>
    <sheet name="3. Start-up implementation" sheetId="90" r:id="rId6"/>
  </sheets>
  <externalReferences>
    <externalReference r:id="rId7"/>
    <externalReference r:id="rId8"/>
  </externalReferences>
  <definedNames>
    <definedName name="beverages">#REF!</definedName>
    <definedName name="cash">OFFSET(#REF!,1,0,COUNTA(#REF!)-1,1)</definedName>
    <definedName name="con">[1]Original!#REF!</definedName>
    <definedName name="conf">#REF!</definedName>
    <definedName name="confectionery">#REF!</definedName>
    <definedName name="CONFIRMATION">#REF!</definedName>
    <definedName name="costall">#REF!</definedName>
    <definedName name="costcodes">#REF!</definedName>
    <definedName name="costhosp">#REF!</definedName>
    <definedName name="costings">#REF!</definedName>
    <definedName name="e">#REF!</definedName>
    <definedName name="hosp">#REF!</definedName>
    <definedName name="incomeguide">#REF!</definedName>
    <definedName name="incomguide2">#REF!</definedName>
    <definedName name="introprint">#REF!</definedName>
    <definedName name="introprint2">#REF!</definedName>
    <definedName name="labourcals">#REF!</definedName>
    <definedName name="name_of_site">#REF!</definedName>
    <definedName name="no_of_weeks">#REF!</definedName>
    <definedName name="pa_mi">[1]Original!#REF!</definedName>
    <definedName name="pay_scales">#REF!</definedName>
    <definedName name="_xlnm.Print_Area" localSheetId="2">'1. Ongoing services'!$A$1:$F$19</definedName>
    <definedName name="_xlnm.Print_Area" localSheetId="3">'2. On-demand services_old'!$A$1:$F$30</definedName>
    <definedName name="_xlnm.Print_Area">#N/A</definedName>
    <definedName name="Print_Area_MI">#REF!</definedName>
    <definedName name="print_Area_MI2">#REF!</definedName>
    <definedName name="print3to5">#REF!</definedName>
    <definedName name="printalyears">#REF!</definedName>
    <definedName name="printampm">#REF!</definedName>
    <definedName name="printbcv">#REF!</definedName>
    <definedName name="printbreakfast">#REF!</definedName>
    <definedName name="printbrkfst">#REF!</definedName>
    <definedName name="printbvc">#REF!</definedName>
    <definedName name="printdaily">#REF!</definedName>
    <definedName name="printhosp">#REF!</definedName>
    <definedName name="printlabour">#REF!</definedName>
    <definedName name="printlunch">#REF!</definedName>
    <definedName name="printmonthly">#REF!</definedName>
    <definedName name="Printopening">#REF!</definedName>
    <definedName name="printservices">#REF!</definedName>
    <definedName name="printshop">#REF!</definedName>
    <definedName name="printsummary">#REF!</definedName>
    <definedName name="printsundries">#REF!</definedName>
    <definedName name="printsundry">#REF!</definedName>
    <definedName name="Prop">#REF!</definedName>
    <definedName name="prop2">[1]Original!#REF!</definedName>
    <definedName name="PROPOSAL">#REF!</definedName>
    <definedName name="sasas" hidden="1">{"print montly",#N/A,FALSE,"Monthly";"print daily",#N/A,FALSE,"Daily";"Breakfast",#N/A,FALSE,"Breakfast";"am/pm break",#N/A,FALSE,"AM PM Break";"Print Lunch",#N/A,FALSE,"Lunch";"Print BCV",#N/A,FALSE,"BCV";"Print Hospitally",#N/A,FALSE,"Hospitality"}</definedName>
    <definedName name="Select">#REF!</definedName>
    <definedName name="sub">OFFSET(#REF!,1,0,COUNTA(#REF!)-1,1)</definedName>
    <definedName name="Tariff_Recovery_Target">#REF!</definedName>
    <definedName name="tariffs">#REF!</definedName>
    <definedName name="totalweeks">#REF!</definedName>
    <definedName name="vending">#REF!</definedName>
    <definedName name="weeks">[2]Summary!#REF!</definedName>
    <definedName name="wrn.Print._.All._.Financials." hidden="1">{"print montly",#N/A,FALSE,"Monthly";"print daily",#N/A,FALSE,"Daily";"Breakfast",#N/A,FALSE,"Breakfast";"am/pm break",#N/A,FALSE,"AM PM Break";"Print Lunch",#N/A,FALSE,"Lunch";"Print BCV",#N/A,FALSE,"BCV";"Print Hospitally",#N/A,FALSE,"Hospitality"}</definedName>
    <definedName name="wrn.Print._.Breakfast." hidden="1">{"Breakfast",#N/A,FALSE,"Breakfast"}</definedName>
    <definedName name="YearInvest">#REF!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9" i="89" l="1"/>
  <c r="D8" i="88" s="1"/>
  <c r="F67" i="89"/>
  <c r="F66" i="89"/>
  <c r="F65" i="89"/>
  <c r="F64" i="89"/>
  <c r="E30" i="89"/>
  <c r="G56" i="89"/>
  <c r="G52" i="89"/>
  <c r="G49" i="89"/>
  <c r="F8" i="85"/>
  <c r="D5" i="88" s="1"/>
  <c r="F16" i="85"/>
  <c r="F12" i="85"/>
  <c r="C7" i="90"/>
  <c r="D12" i="88" l="1"/>
  <c r="D11" i="88"/>
  <c r="G57" i="89"/>
  <c r="F35" i="89"/>
  <c r="F78" i="89"/>
  <c r="F77" i="89"/>
  <c r="F76" i="89"/>
  <c r="F36" i="89"/>
  <c r="F34" i="89"/>
  <c r="F19" i="89"/>
  <c r="F12" i="89"/>
  <c r="F11" i="89"/>
  <c r="F10" i="89"/>
  <c r="F29" i="86"/>
  <c r="F25" i="86"/>
  <c r="F21" i="86"/>
  <c r="F15" i="86"/>
  <c r="E6" i="86"/>
  <c r="C13" i="87"/>
  <c r="C17" i="87" s="1"/>
  <c r="C18" i="87" s="1"/>
  <c r="E8" i="86" l="1"/>
  <c r="E7" i="86"/>
  <c r="E9" i="86" s="1"/>
  <c r="F26" i="86"/>
</calcChain>
</file>

<file path=xl/sharedStrings.xml><?xml version="1.0" encoding="utf-8"?>
<sst xmlns="http://schemas.openxmlformats.org/spreadsheetml/2006/main" count="235" uniqueCount="153">
  <si>
    <t>Items</t>
  </si>
  <si>
    <t>Estimated Volume requested</t>
  </si>
  <si>
    <t xml:space="preserve">Duration </t>
  </si>
  <si>
    <t>Price without VAT proposed by the candidate for each item below listed</t>
  </si>
  <si>
    <t>Total amount for each category of items</t>
  </si>
  <si>
    <t>12 months</t>
  </si>
  <si>
    <t>1 additional staff member</t>
  </si>
  <si>
    <t>Project management and support</t>
  </si>
  <si>
    <t>1 time per year</t>
  </si>
  <si>
    <t>Category 1-  Basic Trainings. Physical training at ESM premises up to 15 people</t>
  </si>
  <si>
    <t xml:space="preserve">Category 1- Basic Trainings. Online training up to 15 people   </t>
  </si>
  <si>
    <t>Category 1-  Basic Trainings. Physical training at ESM premises up to 10 people</t>
  </si>
  <si>
    <t xml:space="preserve">Category 1- Basic Trainings. Online training up to 10 people   </t>
  </si>
  <si>
    <t xml:space="preserve">Category 2- Advanced Trainings. Physical training at ESM premises up to 15 people </t>
  </si>
  <si>
    <t xml:space="preserve">Category 2 - Advanced Trainings. Online training up to 15 people . </t>
  </si>
  <si>
    <t xml:space="preserve">Category 2- Advanced Trainings. Physical training at ESM premises up to 10 people </t>
  </si>
  <si>
    <t xml:space="preserve">Category 2 - Advanced Trainings. Online training up to 10 people   </t>
  </si>
  <si>
    <t xml:space="preserve">Category 2- Advanced Trainings. Physical training at ESM premises up to 5 people </t>
  </si>
  <si>
    <t xml:space="preserve">Category 2 - Advanced Trainings. Online training up to 5 people   </t>
  </si>
  <si>
    <t>Category 3- Special Trainings. Physical training at ESM premises up to 10 people</t>
  </si>
  <si>
    <t>Category 3- Special Trainings. Online training up to 10 people</t>
  </si>
  <si>
    <t>Category 3- Special Trainings. Physical training at ESM premises up to 5 people</t>
  </si>
  <si>
    <t>Category 3- Special Trainings. Online training up to 5 people</t>
  </si>
  <si>
    <t>Total amount for each category of items for 4 years</t>
  </si>
  <si>
    <t>Total amount scenario for four years contract that will be only used for evaluation during the procurement procedure</t>
  </si>
  <si>
    <t xml:space="preserve">Price per training without VAT proposed by the candidate for each item below listed. </t>
  </si>
  <si>
    <t>Training duration             (hours, days) proposed by the candidate</t>
  </si>
  <si>
    <t>Average amount for each category of items</t>
  </si>
  <si>
    <t>Senior Security Coordinator (excluding travel and other costs)</t>
  </si>
  <si>
    <t>Junior Security Coordinator (excluding travel and other costs)</t>
  </si>
  <si>
    <t>Total price without VAT proposed by the candidate for each item below listed</t>
  </si>
  <si>
    <t>Daily rate
(without VAT)</t>
  </si>
  <si>
    <t xml:space="preserve">Items 3) Travel Security Services (on demand) as indicated in the art 2.2.1 of the terms of reference. Services is requested only in case of high and/or extreme risk country destinations. </t>
  </si>
  <si>
    <t xml:space="preserve">Items- 4) Training Services (on demand)*. As indicated in the art 2.2.2 of the terms of reference. </t>
  </si>
  <si>
    <t>Notes:</t>
  </si>
  <si>
    <t>'How to complete' Instructions:</t>
  </si>
  <si>
    <r>
      <rPr>
        <u/>
        <sz val="10"/>
        <rFont val="Calibri"/>
        <family val="2"/>
        <scheme val="minor"/>
      </rPr>
      <t xml:space="preserve">Please complete only the Cells in Yellow </t>
    </r>
    <r>
      <rPr>
        <sz val="10"/>
        <rFont val="Calibri"/>
        <family val="2"/>
        <scheme val="minor"/>
      </rPr>
      <t>with either price (€) or quantity information. Please provide any supporting calculations, assumptions or other information within the comments box.</t>
    </r>
  </si>
  <si>
    <r>
      <t xml:space="preserve">Cells in Orange are used for calculations. </t>
    </r>
    <r>
      <rPr>
        <u/>
        <sz val="10"/>
        <rFont val="Calibri"/>
        <family val="2"/>
        <scheme val="minor"/>
      </rPr>
      <t>Please do not modify those.</t>
    </r>
    <r>
      <rPr>
        <sz val="10"/>
        <rFont val="Calibri"/>
        <family val="2"/>
        <scheme val="minor"/>
      </rPr>
      <t xml:space="preserve"> </t>
    </r>
  </si>
  <si>
    <t>Price Categories</t>
  </si>
  <si>
    <t xml:space="preserve">Weighting </t>
  </si>
  <si>
    <t>1. Ongoing services</t>
  </si>
  <si>
    <t xml:space="preserve">Price Weighting Total </t>
  </si>
  <si>
    <t>RFP Evaluation Summary</t>
  </si>
  <si>
    <t>Total Quality Weighting</t>
  </si>
  <si>
    <t>Total Price Weighting</t>
  </si>
  <si>
    <t>Total Weighting</t>
  </si>
  <si>
    <t>RFP FM/03/TS/AA/24 Provision of Travel Advisory and Security Services : Commercial Response Summary &amp; Instructions</t>
  </si>
  <si>
    <t>2. On-demand services</t>
  </si>
  <si>
    <t>Cells in white do not require any input.</t>
  </si>
  <si>
    <t>Price Evaluation Summary</t>
  </si>
  <si>
    <t xml:space="preserve"> </t>
  </si>
  <si>
    <t xml:space="preserve">1. Ongoing services </t>
  </si>
  <si>
    <t xml:space="preserve"> Price</t>
  </si>
  <si>
    <t>Total cost</t>
  </si>
  <si>
    <t xml:space="preserve">Total cost for 4 years </t>
  </si>
  <si>
    <t>Weighted Total cost for 4 years (to be used for evaluation of the Candidate's commercial response)</t>
  </si>
  <si>
    <t>2.On-demand services</t>
  </si>
  <si>
    <r>
      <t xml:space="preserve">The Candidate will foresee any and all possible legal indexation cost increases that may apply for the whole duration of the contract (4 years) and ensure </t>
    </r>
    <r>
      <rPr>
        <b/>
        <sz val="11"/>
        <rFont val="Calibri"/>
        <family val="2"/>
        <scheme val="minor"/>
      </rPr>
      <t>the fees proposed include a margin to cover such potential increases</t>
    </r>
    <r>
      <rPr>
        <sz val="11"/>
        <rFont val="Calibri"/>
        <family val="2"/>
        <scheme val="minor"/>
      </rPr>
      <t xml:space="preserve">.  The Candidate will not have any right to increase the costs payable by the ESM due to an increase in indexation during the term of the contract. For the avoidance of doubt, the Candidate will remain liable for any and all potential cost increases related to an increase in indexation for the duration of the contract, and these costs will be included in the financial offer from the outset.
Rates/ fees must include any and all amounts to be charged to the ESM for the Services required in the Terms of Reference including, but not limited to all expenses such as salaries, employer's social security contributions, training, uniforms, equipment and tools, contract administration and management fees, overheads. 
</t>
    </r>
    <r>
      <rPr>
        <b/>
        <sz val="11"/>
        <rFont val="Calibri"/>
        <family val="2"/>
        <scheme val="minor"/>
      </rPr>
      <t>Please complete the below table with the rates/ fees that you propose to charge the ESM, as a client, for the specified categories below and in line with the requirements of the Terms of Reference.</t>
    </r>
  </si>
  <si>
    <t>2. On-demand Services</t>
  </si>
  <si>
    <t>* all the costs incurred by the contractor to organise the training  such as travel, accommodation, trainer fees, material etc.. should be included in the price proposed by the candidate.</t>
  </si>
  <si>
    <t>Fixed fee</t>
  </si>
  <si>
    <t>One-off</t>
  </si>
  <si>
    <t>1) Access provision of a dedicated "Online Platform for Travel Advisory Services" including all the operational requirements as indicated in the art 2.1.1 of the terms of reference.</t>
  </si>
  <si>
    <t>Per connection</t>
  </si>
  <si>
    <t>Total costs</t>
  </si>
  <si>
    <t>Comment</t>
  </si>
  <si>
    <t>Service</t>
  </si>
  <si>
    <t>Amount of fees that will be charged to the ESM</t>
  </si>
  <si>
    <t>Annual amount
[for calculation purpose only]</t>
  </si>
  <si>
    <t>Service description</t>
  </si>
  <si>
    <t>Security personnel</t>
  </si>
  <si>
    <t xml:space="preserve">Estimated number of annual days required
[for calculation purpose only] </t>
  </si>
  <si>
    <t>Or minimum amount that will be charged to the ESM
[not included in the evaluation]</t>
  </si>
  <si>
    <t>Third party ground handling provision</t>
  </si>
  <si>
    <t>Direct ground handling provision</t>
  </si>
  <si>
    <t>Region</t>
  </si>
  <si>
    <t>Americas</t>
  </si>
  <si>
    <t>Europe</t>
  </si>
  <si>
    <t>Middle East</t>
  </si>
  <si>
    <t>Africa</t>
  </si>
  <si>
    <t>Asia</t>
  </si>
  <si>
    <t>CIS</t>
  </si>
  <si>
    <t>One-off costs</t>
  </si>
  <si>
    <t xml:space="preserve">Ground handling fee, which applies if the Service Provider organises the ground handling support by activating accredited third party
</t>
  </si>
  <si>
    <t>Ground handling fee, which applies if the Service Provider organises the ground handling support directly</t>
  </si>
  <si>
    <t>Australasia</t>
  </si>
  <si>
    <t>NOT INCLUDED IN THE EVALUATION OF THE TOTAL COSTS:</t>
  </si>
  <si>
    <t>1.) Travel Security Services</t>
  </si>
  <si>
    <t>b) Ground Handling Fees</t>
  </si>
  <si>
    <t>c) Meet &amp; Greet services</t>
  </si>
  <si>
    <t>2.) Training Services</t>
  </si>
  <si>
    <t>Training Services as indicated in the art 2.2.2 of the terms of reference.</t>
  </si>
  <si>
    <t>Security Consulting Services</t>
  </si>
  <si>
    <t>Average amount</t>
  </si>
  <si>
    <t>Total amount scenario Travel Security Services for four years contract that will be only used for evaluation during the procurement procedure</t>
  </si>
  <si>
    <t>Total amount scenario Training Services for four years contract that will be only used for evaluation during the procurement procedure</t>
  </si>
  <si>
    <t>Training Categories</t>
  </si>
  <si>
    <r>
      <t>*</t>
    </r>
    <r>
      <rPr>
        <vertAlign val="superscript"/>
        <sz val="11"/>
        <rFont val="Calibri"/>
        <family val="2"/>
        <scheme val="minor"/>
      </rPr>
      <t>1</t>
    </r>
    <r>
      <rPr>
        <sz val="11"/>
        <rFont val="Calibri"/>
        <family val="2"/>
        <scheme val="minor"/>
      </rPr>
      <t>The fee applies on top of the actual costs to be paid by the ESM to the Service Provider</t>
    </r>
  </si>
  <si>
    <t>*² not inclusive of Security Escort Fees and Ground Handling fees</t>
  </si>
  <si>
    <r>
      <t>Fee [%] of the total costs paid to service providers that will be charged to the ESM*</t>
    </r>
    <r>
      <rPr>
        <b/>
        <vertAlign val="superscript"/>
        <sz val="11"/>
        <rFont val="Calibri"/>
        <family val="2"/>
        <scheme val="minor"/>
      </rPr>
      <t>1</t>
    </r>
  </si>
  <si>
    <r>
      <rPr>
        <b/>
        <sz val="11"/>
        <rFont val="Calibri"/>
        <family val="2"/>
        <scheme val="minor"/>
      </rPr>
      <t>Security coordination fee</t>
    </r>
    <r>
      <rPr>
        <sz val="11"/>
        <rFont val="Calibri"/>
        <family val="2"/>
        <scheme val="minor"/>
      </rPr>
      <t xml:space="preserve">
Fee, which applies if the Service Provider:
- organises the transportation of one or more Travellers, by chartering a suitable means of air transportation for evacuation purposes*²;
- organises the transportation of one or more Travellers, by road, train, boat, ferry, or other means of surface or maritime transportation by activating accredited service providers; or
- arranges for the escorts delivery of other security assistance services and/or ground tasks in case of emergency evacuation.
</t>
    </r>
  </si>
  <si>
    <r>
      <rPr>
        <b/>
        <sz val="11"/>
        <rFont val="Calibri"/>
        <family val="2"/>
        <scheme val="minor"/>
      </rPr>
      <t>Fee for Repatriation of mortal remains</t>
    </r>
    <r>
      <rPr>
        <sz val="11"/>
        <rFont val="Calibri"/>
        <family val="2"/>
        <scheme val="minor"/>
      </rPr>
      <t xml:space="preserve">
Coordination fee charged when the Service Provider arranges for the repatriation of the mortal remains of a deceased Traveller from the place of death to the Member's home country.</t>
    </r>
  </si>
  <si>
    <r>
      <rPr>
        <b/>
        <sz val="11"/>
        <rFont val="Calibri"/>
        <family val="2"/>
        <scheme val="minor"/>
      </rPr>
      <t>Fee for Local Funeral Services</t>
    </r>
    <r>
      <rPr>
        <sz val="11"/>
        <rFont val="Calibri"/>
        <family val="2"/>
        <scheme val="minor"/>
      </rPr>
      <t xml:space="preserve">
Coordination Fee charged when the Service Provider arranges for a local burial or cremation at the Traveller's place of death, where permitted by applicable laws and procedures and where the service is available and practicable.</t>
    </r>
  </si>
  <si>
    <t xml:space="preserve">Estimated number of days required annually
[for calculation purpose only] </t>
  </si>
  <si>
    <t>Daily rate</t>
  </si>
  <si>
    <t>a) Security Escort services</t>
  </si>
  <si>
    <t>The Security Escort services are inclusive of the following:
•	Security escort charges
•	Crisis management equipment including, but not limited to, passport scanners, satellite phones, other communication means and any other sundries costs required during the transportation
•	Relevant insurance provisions
The Security Escort Fees do not include the following ancillary costs:
•	Room and board for Travellers, Security escort team and accompanying person(s);
•	Additional / non-standard equipment / crew required
•	Transport costs</t>
  </si>
  <si>
    <t>The ground handling support includes the facilitation of on the ground administration, logistics or operational support. This support may include:
•	Immigration and customs clearance assistance
•	Meeting service at emergency assembly areas and points of arrival/departure
•	Assistance at points of arrival/departure
•	Check-in/Departure assistance
•	Tarmac access application</t>
  </si>
  <si>
    <r>
      <t>Fee [%] of the total costs paid to service providers that will be charged to the ESM*</t>
    </r>
    <r>
      <rPr>
        <b/>
        <vertAlign val="superscript"/>
        <sz val="10"/>
        <rFont val="Calibri"/>
        <family val="2"/>
        <scheme val="minor"/>
      </rPr>
      <t>1</t>
    </r>
  </si>
  <si>
    <r>
      <t>*</t>
    </r>
    <r>
      <rPr>
        <vertAlign val="superscript"/>
        <sz val="9"/>
        <rFont val="Calibri"/>
        <family val="2"/>
        <scheme val="minor"/>
      </rPr>
      <t>1</t>
    </r>
    <r>
      <rPr>
        <sz val="9"/>
        <rFont val="Calibri"/>
        <family val="2"/>
        <scheme val="minor"/>
      </rPr>
      <t>The fee applies on top of the actual costs to be paid by the ESM to the Service Provider</t>
    </r>
  </si>
  <si>
    <t>d.) Other security services</t>
  </si>
  <si>
    <t>Security coordination fee, which applies if the Service Provider provides meet and greet services to support a Traveller by activating accredited third party</t>
  </si>
  <si>
    <t>Security coordination fee, which applies if the Service Provider provides other additional security assistance services by activating accredited third party</t>
  </si>
  <si>
    <t>Security coordination fee, which applies if the Service Provider provides protection services exclusively through accredited third party</t>
  </si>
  <si>
    <t>Item</t>
  </si>
  <si>
    <t>Start-up Implementation Charge (one-off)</t>
  </si>
  <si>
    <t xml:space="preserve">Comments: </t>
  </si>
  <si>
    <r>
      <t>Please specifiy all implementation charges that you foresee being incurred in line with the requirement</t>
    </r>
    <r>
      <rPr>
        <sz val="10"/>
        <color theme="1"/>
        <rFont val="Calibri"/>
        <family val="2"/>
        <scheme val="minor"/>
      </rPr>
      <t xml:space="preserve">s set in Section 3 </t>
    </r>
    <r>
      <rPr>
        <sz val="10"/>
        <rFont val="Calibri"/>
        <family val="2"/>
        <scheme val="minor"/>
      </rPr>
      <t>of the Terms of Reference.</t>
    </r>
  </si>
  <si>
    <r>
      <t xml:space="preserve">3. Start-up Implementation (one-off cost) </t>
    </r>
    <r>
      <rPr>
        <b/>
        <sz val="20"/>
        <color rgb="FFFF0000"/>
        <rFont val="Calibri"/>
        <family val="2"/>
        <scheme val="minor"/>
      </rPr>
      <t>NOT considered in the evaluation of the Commercial Response</t>
    </r>
  </si>
  <si>
    <r>
      <rPr>
        <b/>
        <sz val="11"/>
        <rFont val="Calibri"/>
        <family val="2"/>
        <scheme val="minor"/>
      </rPr>
      <t xml:space="preserve">Optional, not included in the total price evaluation: </t>
    </r>
    <r>
      <rPr>
        <sz val="11"/>
        <rFont val="Calibri"/>
        <family val="2"/>
        <scheme val="minor"/>
      </rPr>
      <t xml:space="preserve">
Co-hosting of Travel Security Online Courses (videos) on the ESM internal training platform</t>
    </r>
  </si>
  <si>
    <r>
      <t xml:space="preserve">
1. Specific template tabs (1-2) included in the spreadsheet will be used for the evaluation of the Commercial Response. Please read carefully and follow the specific instructions in each template tab.
2. ESM has the status of an International Financial Institution and as such is exempt from the payment of Value Added Tax. All prices are to be in Euros, and excluding VAT. 
3. All prices must be </t>
    </r>
    <r>
      <rPr>
        <b/>
        <sz val="10"/>
        <rFont val="Calibri"/>
        <family val="2"/>
        <scheme val="minor"/>
      </rPr>
      <t xml:space="preserve">fixed </t>
    </r>
    <r>
      <rPr>
        <sz val="10"/>
        <rFont val="Calibri"/>
        <family val="2"/>
        <scheme val="minor"/>
      </rPr>
      <t xml:space="preserve">for the duration of the agreement. The Candidate will </t>
    </r>
    <r>
      <rPr>
        <b/>
        <sz val="10"/>
        <rFont val="Calibri"/>
        <family val="2"/>
        <scheme val="minor"/>
      </rPr>
      <t xml:space="preserve">foresee any and all possible legal indexation cost increases </t>
    </r>
    <r>
      <rPr>
        <sz val="10"/>
        <rFont val="Calibri"/>
        <family val="2"/>
        <scheme val="minor"/>
      </rPr>
      <t xml:space="preserve">that may apply for the whole duration of the contract (4 years) and ensure the rates/fees proposed include a margin to cover such potential increases. The Candidate will </t>
    </r>
    <r>
      <rPr>
        <b/>
        <sz val="10"/>
        <rFont val="Calibri"/>
        <family val="2"/>
        <scheme val="minor"/>
      </rPr>
      <t>not have any right to increase the costs payable</t>
    </r>
    <r>
      <rPr>
        <sz val="10"/>
        <rFont val="Calibri"/>
        <family val="2"/>
        <scheme val="minor"/>
      </rPr>
      <t xml:space="preserve"> by the ESM due to an increase in indexation during the term of the contract.
4. The overall price evaluation is weighted in total with 40%. Weighted percentages are given to each price category. Calculation is automatically done in the 'Summary' tab table.
5. The </t>
    </r>
    <r>
      <rPr>
        <b/>
        <sz val="10"/>
        <rFont val="Calibri"/>
        <family val="2"/>
        <scheme val="minor"/>
      </rPr>
      <t>weighted total cost for 4 years</t>
    </r>
    <r>
      <rPr>
        <sz val="10"/>
        <rFont val="Calibri"/>
        <family val="2"/>
        <scheme val="minor"/>
      </rPr>
      <t xml:space="preserve"> duration indicated in the summary table will be used for the </t>
    </r>
    <r>
      <rPr>
        <b/>
        <sz val="10"/>
        <rFont val="Calibri"/>
        <family val="2"/>
        <scheme val="minor"/>
      </rPr>
      <t xml:space="preserve">evaluation of the Commercial Response. 
</t>
    </r>
    <r>
      <rPr>
        <sz val="10"/>
        <rFont val="Calibri"/>
        <family val="2"/>
        <scheme val="minor"/>
      </rPr>
      <t>6. All quantities indicated are for information only and cannot be considered as a commitment for the ESM to buy products or services during the contract implementation.
7. Candidates acknowledge and accept the possibility that the relevant provisions of Luxembourg law or of a collective labour agreement regarding transfers of undertakings, in particular, but not limited to, Articles L.127- 1 to L.127-6 of the Luxembourg Labour Code, as amended from time to time, may apply. Candidates must ensure that their commercial proposals contain unconditional prices inclusive of the possibility of the transfer of undertaking from the incumbent technical maintenance and other related services provider. For more information, please refer the RfP document. 
8. Whilst formulas have been built within the Commercial Response template, it is the responsibility of the Candidate to validate that all calculations and totals are correct.</t>
    </r>
  </si>
  <si>
    <r>
      <t xml:space="preserve">The Candidate will foresee any and all possible legal indexation cost increases that may apply for the whole duration of the contract (4 years) and ensure </t>
    </r>
    <r>
      <rPr>
        <b/>
        <sz val="11"/>
        <rFont val="Calibri"/>
        <family val="2"/>
        <scheme val="minor"/>
      </rPr>
      <t>the fees proposed include a margin to cover such potential increases</t>
    </r>
    <r>
      <rPr>
        <sz val="11"/>
        <rFont val="Calibri"/>
        <family val="2"/>
        <scheme val="minor"/>
      </rPr>
      <t xml:space="preserve">.  The Candidate will not have any right to increase the costs payable by the ESM due to an increase in indexation during the term of the contract. For the avoidance of doubt, the Candidate will remain liable for any and all potential cost increases related to an increase in indexation for the duration of the contract, and these costs will be included in the financial offer from the outset.
Rates/ fees must include any and all amounts to be charged to the ESM for the Services required in the Terms of Reference including, but not limited to all expenses such as salaries, employer's social security contributions, training, uniforms, equipment and tools, contract administration and management fees, overheads. 
</t>
    </r>
    <r>
      <rPr>
        <b/>
        <sz val="11"/>
        <rFont val="Calibri"/>
        <family val="2"/>
        <scheme val="minor"/>
      </rPr>
      <t>Please complete the below table with the rates/ fee</t>
    </r>
    <r>
      <rPr>
        <b/>
        <u/>
        <sz val="11"/>
        <rFont val="Calibri"/>
        <family val="2"/>
        <scheme val="minor"/>
      </rPr>
      <t>s  in yellow fields t</t>
    </r>
    <r>
      <rPr>
        <b/>
        <sz val="11"/>
        <rFont val="Calibri"/>
        <family val="2"/>
        <scheme val="minor"/>
      </rPr>
      <t>hat you propose to charge the ESM, as a client, for the specified categories below and in line with the requirements of the Terms of Reference.</t>
    </r>
  </si>
  <si>
    <t>* all the costs incurred by the contractor to organise the training  such as travel, accommodation, trainer fees, material etc. should be included in the price proposed by the candidate.</t>
  </si>
  <si>
    <t>Annual lump sum</t>
  </si>
  <si>
    <t>Up to 250 staff members</t>
  </si>
  <si>
    <t>3) Emergency Evacuation Services and Establishment of a Crisis Centre including all the operational requirements as indicated in the art 2.1.3 of the terms of reference.</t>
  </si>
  <si>
    <t>3.1) Ensuring the availability of Emergency Evacuation and Establishment of a Crisis Centre services</t>
  </si>
  <si>
    <t>Weighting</t>
  </si>
  <si>
    <t>2) Access provision of a dedicated "Travel Tool for Travel Advisory Services" including all the operational requirements as indicated in the art 2.1.2 of the terms of reference.</t>
  </si>
  <si>
    <t>Or minimum amount that will be charged to the ESM per case
[not included in the evaluation]</t>
  </si>
  <si>
    <t>Cells in blue highlight the totals that will be included in the 'Summary' tab for evaluation. Please do not modify those.</t>
  </si>
  <si>
    <t>Training duration</t>
  </si>
  <si>
    <t>3 hours</t>
  </si>
  <si>
    <t>1,5 hours</t>
  </si>
  <si>
    <t>1 day</t>
  </si>
  <si>
    <t>Access to a dedicated Travel Tool for Travel Advisory Services</t>
  </si>
  <si>
    <t xml:space="preserve">Additional access to a dedicated Travel Tool for Travel Advisory Services </t>
  </si>
  <si>
    <r>
      <rPr>
        <b/>
        <sz val="11"/>
        <rFont val="Calibri"/>
        <family val="2"/>
        <scheme val="minor"/>
      </rPr>
      <t>Optional, not included in the total price evaluation:</t>
    </r>
    <r>
      <rPr>
        <sz val="11"/>
        <rFont val="Calibri"/>
        <family val="2"/>
        <scheme val="minor"/>
      </rPr>
      <t xml:space="preserve">
Connection of the Travel Tool for Travel Advisory Services to any additional travel agencies</t>
    </r>
  </si>
  <si>
    <t>Access to a dedicated Online Platform for Travel Advisory Services</t>
  </si>
  <si>
    <t>Additional access to a dedicated Online Platform for Travel Advisory Services</t>
  </si>
  <si>
    <t>3.2) Average coordination fee for Emergency Evacuation Services or Establishment of a Crisis Centre over four years</t>
  </si>
  <si>
    <r>
      <t xml:space="preserve">The Candidate will foresee any and all possible legal indexation cost increases that may apply for the whole duration of the contract (4 years) and ensure </t>
    </r>
    <r>
      <rPr>
        <b/>
        <sz val="11"/>
        <rFont val="Calibri"/>
        <family val="2"/>
        <scheme val="minor"/>
      </rPr>
      <t>the fees proposed include a margin to cover such potential increases</t>
    </r>
    <r>
      <rPr>
        <sz val="11"/>
        <rFont val="Calibri"/>
        <family val="2"/>
        <scheme val="minor"/>
      </rPr>
      <t xml:space="preserve">.  The Candidate will not have any right to increase the costs payable by the ESM due to an increase in indexation during the term of the contract. For the avoidance of doubt, the Candidate will remain liable for any and all potential cost increases related to an increase in indexation for the duration of the contract, and these costs will be included in the financial offer from the outset.
Rates/ fees must include any and all amounts to be charged to the ESM for the Services required in the Terms of Reference including, but not limited to all expenses such as salaries, employer's social security contributions, training, uniforms, equipment and tools, contract administration and management fees, overheads. 
</t>
    </r>
    <r>
      <rPr>
        <b/>
        <sz val="11"/>
        <rFont val="Calibri"/>
        <family val="2"/>
        <scheme val="minor"/>
      </rPr>
      <t>Please complete the below table with the rates/ fees</t>
    </r>
    <r>
      <rPr>
        <b/>
        <u/>
        <sz val="11"/>
        <rFont val="Calibri"/>
        <family val="2"/>
        <scheme val="minor"/>
      </rPr>
      <t xml:space="preserve"> in yellow  fields</t>
    </r>
    <r>
      <rPr>
        <b/>
        <sz val="11"/>
        <rFont val="Calibri"/>
        <family val="2"/>
        <scheme val="minor"/>
      </rPr>
      <t xml:space="preserve"> that you propose to charge the ESM, as a client, for the specified categories below and in line with the requirements of the Terms of Reference.
</t>
    </r>
    <r>
      <rPr>
        <sz val="11"/>
        <rFont val="Calibri"/>
        <family val="2"/>
        <scheme val="minor"/>
      </rPr>
      <t xml:space="preserve">The costs for the different services are weighted within the ongoing services. The weighting is indicated in the table below. The weighted costs will be used to evaluate the Commercial Response. 
</t>
    </r>
  </si>
  <si>
    <t>e) Protection services</t>
  </si>
  <si>
    <t>Travel Security Services as indicated in the art 2.2.1 of the terms of reference contain the following non-exhaustive list of services:
a) Security Escort services
b) Ground Handling services
c) Meet &amp; Greet services 
d.) Other security services
e.) Protection Services
Services are requested only in case of high and/or extreme risk country destinations. 
If the ESM opts to utilise the Ground Handling Services, the Meet &amp; Greet Services, other security services or the Protection Services the Service Provider will be paid the fees of the Third Party Provider at cost plus the relevant fees defined below.</t>
  </si>
  <si>
    <t>Security Consultant - minimum 3 years of experience</t>
  </si>
  <si>
    <t>Senior Security Consultant - minimum 7 years of experience</t>
  </si>
  <si>
    <t>Operations/Security Coordinator - minimum 1 year of experience</t>
  </si>
  <si>
    <t>Daily rate of 
Security Consulting Fees</t>
  </si>
  <si>
    <t>Special Security Consulting Services in the context of Training Services as indicated in the art 2.2.2 of the terms of reference.</t>
  </si>
  <si>
    <t>3) Emergency Evacuation Services and Establishment of a Crisis Centre</t>
  </si>
  <si>
    <t>3) On-demand requests for Emergency Evacuation Services and Establishment of a Crisis Centre including all the operational requirements as indicated in the art 2.1.3 of the terms of reference.</t>
  </si>
  <si>
    <t>Services</t>
  </si>
  <si>
    <t>If the ESM requests the services described under Emergency Evacuation Services or Establishment of a Crisis Centre, the Service Provider will be paid the Third Party Provider's fees at cost plus the relevant coordination fees as defined under 3) Emergency Evacuation Services and Establishment of a Crisis Centre  in the tab 'On Demand Services'.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</si>
</sst>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6" formatCode="&quot;£&quot;#,##0;[Red]\-&quot;£&quot;#,##0"/>
    <numFmt numFmtId="8" formatCode="&quot;£&quot;#,##0.00;[Red]\-&quot;£&quot;#,##0.00"/>
    <numFmt numFmtId="44" formatCode="_-&quot;£&quot;* #,##0.00_-;\-&quot;£&quot;* #,##0.00_-;_-&quot;£&quot;* &quot;-&quot;??_-;_-@_-"/>
    <numFmt numFmtId="164" formatCode="_-* #,##0_-;\-* #,##0_-;_-* &quot;-&quot;??_-;_-@_-"/>
    <numFmt numFmtId="165" formatCode="&quot;£&quot;#,##0;[Red]&quot;£&quot;#,##0"/>
    <numFmt numFmtId="166" formatCode="&quot;£&quot;#,##0.000;[Red]\-&quot;£&quot;#,##0.000"/>
    <numFmt numFmtId="167" formatCode="#,##0_ ;[Red]\-#,##0\ "/>
    <numFmt numFmtId="168" formatCode="0%;[Red]\-0%"/>
    <numFmt numFmtId="169" formatCode="#,##0_ &quot; days&quot;;[Red]\-#,##0\2&quot; days&quot;"/>
    <numFmt numFmtId="170" formatCode="0&quot; days&quot;"/>
    <numFmt numFmtId="171" formatCode="&quot;£&quot;#,##0.00;\-&quot;£&quot;#,##0.00;\-"/>
    <numFmt numFmtId="172" formatCode="d/m/yy"/>
    <numFmt numFmtId="173" formatCode="&quot;£&quot;#,##0;[Red]\-&quot;£&quot;#,##0;"/>
    <numFmt numFmtId="174" formatCode="#,##0.0_);\(#,##0.0\)"/>
    <numFmt numFmtId="175" formatCode="&quot;€&quot;#,##0.00"/>
    <numFmt numFmtId="176" formatCode="#,##0.00\ &quot;€&quot;"/>
    <numFmt numFmtId="177" formatCode="_-* #,##0.00\ [$€-407]_-;\-* #,##0.00\ [$€-407]_-;_-* &quot;-&quot;??\ [$€-407]_-;_-@_-"/>
    <numFmt numFmtId="178" formatCode="0&quot; day per year&quot;"/>
    <numFmt numFmtId="179" formatCode="0.0%"/>
    <numFmt numFmtId="180" formatCode="#,##0\ &quot;€&quot;"/>
  </numFmts>
  <fonts count="60" x14ac:knownFonts="1">
    <font>
      <sz val="10"/>
      <name val="Courie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Arial"/>
      <family val="2"/>
    </font>
    <font>
      <b/>
      <sz val="10"/>
      <color indexed="10"/>
      <name val="Arial"/>
      <family val="2"/>
    </font>
    <font>
      <sz val="9"/>
      <name val="Arial"/>
      <family val="2"/>
    </font>
    <font>
      <b/>
      <sz val="9"/>
      <name val="Arial"/>
      <family val="2"/>
    </font>
    <font>
      <sz val="6"/>
      <name val="Arial"/>
      <family val="2"/>
    </font>
    <font>
      <b/>
      <sz val="8"/>
      <name val="Times New Roman"/>
      <family val="1"/>
    </font>
    <font>
      <b/>
      <sz val="10"/>
      <name val="Arial"/>
      <family val="2"/>
    </font>
    <font>
      <b/>
      <sz val="9"/>
      <color indexed="8"/>
      <name val="Arial"/>
      <family val="2"/>
    </font>
    <font>
      <sz val="9"/>
      <color indexed="8"/>
      <name val="Arial"/>
      <family val="2"/>
    </font>
    <font>
      <sz val="10"/>
      <name val="Arial"/>
      <family val="2"/>
    </font>
    <font>
      <b/>
      <sz val="9"/>
      <color indexed="63"/>
      <name val="Arial"/>
      <family val="2"/>
    </font>
    <font>
      <b/>
      <sz val="8"/>
      <name val="Arial"/>
      <family val="2"/>
    </font>
    <font>
      <sz val="10"/>
      <color indexed="55"/>
      <name val="Arial"/>
      <family val="2"/>
    </font>
    <font>
      <sz val="8"/>
      <name val="Arial"/>
      <family val="2"/>
    </font>
    <font>
      <sz val="6"/>
      <color indexed="10"/>
      <name val="Arial"/>
      <family val="2"/>
    </font>
    <font>
      <b/>
      <sz val="9"/>
      <color indexed="10"/>
      <name val="Arial"/>
      <family val="2"/>
    </font>
    <font>
      <sz val="10"/>
      <color indexed="10"/>
      <name val="Arial"/>
      <family val="2"/>
    </font>
    <font>
      <sz val="12"/>
      <name val="Helv"/>
    </font>
    <font>
      <i/>
      <sz val="7"/>
      <name val="Arial"/>
      <family val="2"/>
    </font>
    <font>
      <b/>
      <sz val="9"/>
      <color indexed="53"/>
      <name val="Arial"/>
      <family val="2"/>
    </font>
    <font>
      <sz val="9"/>
      <color indexed="45"/>
      <name val="Arial"/>
      <family val="2"/>
    </font>
    <font>
      <b/>
      <sz val="10"/>
      <color indexed="8"/>
      <name val="ARIAL"/>
      <family val="2"/>
    </font>
    <font>
      <b/>
      <sz val="10"/>
      <color indexed="63"/>
      <name val="Arial"/>
      <family val="2"/>
    </font>
    <font>
      <b/>
      <sz val="10"/>
      <color indexed="16"/>
      <name val="Arial"/>
      <family val="2"/>
    </font>
    <font>
      <sz val="10"/>
      <name val="Calibri"/>
      <family val="2"/>
      <scheme val="minor"/>
    </font>
    <font>
      <b/>
      <sz val="10"/>
      <name val="Calibri"/>
      <family val="2"/>
      <scheme val="minor"/>
    </font>
    <font>
      <b/>
      <sz val="14"/>
      <name val="Calibri"/>
      <family val="2"/>
      <scheme val="minor"/>
    </font>
    <font>
      <b/>
      <u/>
      <sz val="10"/>
      <name val="Calibri"/>
      <family val="2"/>
      <scheme val="minor"/>
    </font>
    <font>
      <b/>
      <sz val="20"/>
      <name val="Calibri"/>
      <family val="2"/>
      <scheme val="minor"/>
    </font>
    <font>
      <sz val="14"/>
      <color theme="3"/>
      <name val="Calibri"/>
      <family val="2"/>
      <scheme val="minor"/>
    </font>
    <font>
      <b/>
      <sz val="11"/>
      <color theme="1"/>
      <name val="Calibri"/>
      <family val="2"/>
      <scheme val="minor"/>
    </font>
    <font>
      <sz val="11"/>
      <color rgb="FF000000"/>
      <name val="Calibri"/>
      <family val="2"/>
    </font>
    <font>
      <sz val="11"/>
      <name val="Calibri"/>
      <family val="2"/>
      <scheme val="minor"/>
    </font>
    <font>
      <b/>
      <sz val="11"/>
      <name val="Calibri"/>
      <family val="2"/>
      <scheme val="minor"/>
    </font>
    <font>
      <sz val="11"/>
      <name val="Courier"/>
    </font>
    <font>
      <u/>
      <sz val="10"/>
      <name val="Calibri"/>
      <family val="2"/>
      <scheme val="minor"/>
    </font>
    <font>
      <sz val="10"/>
      <name val="Courier"/>
    </font>
    <font>
      <b/>
      <sz val="12"/>
      <name val="Calibri"/>
      <family val="2"/>
      <scheme val="minor"/>
    </font>
    <font>
      <sz val="11"/>
      <color rgb="FFFF0000"/>
      <name val="Calibri"/>
      <family val="2"/>
      <scheme val="minor"/>
    </font>
    <font>
      <b/>
      <u/>
      <sz val="11"/>
      <name val="Calibri"/>
      <family val="2"/>
      <scheme val="minor"/>
    </font>
    <font>
      <sz val="11"/>
      <color theme="3"/>
      <name val="Calibri"/>
      <family val="2"/>
      <scheme val="minor"/>
    </font>
    <font>
      <b/>
      <u/>
      <sz val="11"/>
      <color rgb="FFFF0000"/>
      <name val="Calibri"/>
      <family val="2"/>
      <scheme val="minor"/>
    </font>
    <font>
      <b/>
      <vertAlign val="superscript"/>
      <sz val="11"/>
      <name val="Calibri"/>
      <family val="2"/>
      <scheme val="minor"/>
    </font>
    <font>
      <vertAlign val="superscript"/>
      <sz val="11"/>
      <name val="Calibri"/>
      <family val="2"/>
      <scheme val="minor"/>
    </font>
    <font>
      <b/>
      <vertAlign val="superscript"/>
      <sz val="10"/>
      <name val="Calibri"/>
      <family val="2"/>
      <scheme val="minor"/>
    </font>
    <font>
      <sz val="9"/>
      <name val="Calibri"/>
      <family val="2"/>
      <scheme val="minor"/>
    </font>
    <font>
      <vertAlign val="superscript"/>
      <sz val="9"/>
      <name val="Calibri"/>
      <family val="2"/>
      <scheme val="minor"/>
    </font>
    <font>
      <b/>
      <sz val="20"/>
      <color rgb="FFFF0000"/>
      <name val="Calibri"/>
      <family val="2"/>
      <scheme val="minor"/>
    </font>
    <font>
      <sz val="10"/>
      <color theme="1"/>
      <name val="Calibri"/>
      <family val="2"/>
      <scheme val="minor"/>
    </font>
    <font>
      <sz val="10"/>
      <name val="Calibri"/>
      <family val="2"/>
    </font>
    <font>
      <b/>
      <u/>
      <sz val="12"/>
      <name val="Calibri"/>
      <family val="2"/>
      <scheme val="minor"/>
    </font>
    <font>
      <b/>
      <sz val="10"/>
      <color rgb="FFFF0000"/>
      <name val="Calibri"/>
      <family val="2"/>
      <scheme val="minor"/>
    </font>
  </fonts>
  <fills count="30">
    <fill>
      <patternFill patternType="none"/>
    </fill>
    <fill>
      <patternFill patternType="gray125"/>
    </fill>
    <fill>
      <patternFill patternType="solid">
        <fgColor indexed="41"/>
        <bgColor indexed="64"/>
      </patternFill>
    </fill>
    <fill>
      <patternFill patternType="solid">
        <fgColor indexed="40"/>
        <bgColor indexed="64"/>
      </patternFill>
    </fill>
    <fill>
      <patternFill patternType="solid">
        <fgColor indexed="33"/>
        <bgColor indexed="64"/>
      </patternFill>
    </fill>
    <fill>
      <patternFill patternType="solid">
        <fgColor indexed="47"/>
        <bgColor indexed="64"/>
      </patternFill>
    </fill>
    <fill>
      <patternFill patternType="solid">
        <fgColor indexed="28"/>
        <bgColor indexed="64"/>
      </patternFill>
    </fill>
    <fill>
      <patternFill patternType="solid">
        <fgColor indexed="54"/>
        <bgColor indexed="64"/>
      </patternFill>
    </fill>
    <fill>
      <patternFill patternType="solid">
        <fgColor indexed="29"/>
        <bgColor indexed="64"/>
      </patternFill>
    </fill>
    <fill>
      <patternFill patternType="solid">
        <fgColor indexed="42"/>
        <bgColor indexed="64"/>
      </patternFill>
    </fill>
    <fill>
      <patternFill patternType="solid">
        <fgColor indexed="22"/>
        <bgColor indexed="64"/>
      </patternFill>
    </fill>
    <fill>
      <patternFill patternType="mediumGray">
        <fgColor indexed="9"/>
        <bgColor indexed="9"/>
      </patternFill>
    </fill>
    <fill>
      <patternFill patternType="solid">
        <fgColor indexed="28"/>
        <bgColor indexed="9"/>
      </patternFill>
    </fill>
    <fill>
      <patternFill patternType="solid">
        <fgColor indexed="26"/>
        <bgColor indexed="64"/>
      </patternFill>
    </fill>
    <fill>
      <patternFill patternType="solid">
        <fgColor indexed="35"/>
        <bgColor indexed="64"/>
      </patternFill>
    </fill>
    <fill>
      <patternFill patternType="solid">
        <fgColor indexed="9"/>
        <bgColor indexed="64"/>
      </patternFill>
    </fill>
    <fill>
      <patternFill patternType="solid">
        <fgColor indexed="34"/>
        <bgColor indexed="64"/>
      </patternFill>
    </fill>
    <fill>
      <patternFill patternType="solid">
        <fgColor indexed="45"/>
        <bgColor indexed="64"/>
      </patternFill>
    </fill>
    <fill>
      <patternFill patternType="solid">
        <fgColor indexed="30"/>
        <bgColor indexed="64"/>
      </patternFill>
    </fill>
    <fill>
      <patternFill patternType="solid">
        <fgColor indexed="46"/>
        <bgColor indexed="64"/>
      </patternFill>
    </fill>
    <fill>
      <patternFill patternType="solid">
        <fgColor indexed="43"/>
        <bgColor indexed="64"/>
      </patternFill>
    </fill>
    <fill>
      <patternFill patternType="solid">
        <fgColor theme="0"/>
        <bgColor indexed="64"/>
      </patternFill>
    </fill>
    <fill>
      <patternFill patternType="solid">
        <fgColor theme="0" tint="-0.14999847407452621"/>
        <bgColor indexed="64"/>
      </patternFill>
    </fill>
    <fill>
      <patternFill patternType="solid">
        <fgColor rgb="FFFFFF99"/>
        <bgColor indexed="64"/>
      </patternFill>
    </fill>
    <fill>
      <patternFill patternType="solid">
        <fgColor rgb="FFFF9933"/>
        <bgColor indexed="64"/>
      </patternFill>
    </fill>
    <fill>
      <patternFill patternType="solid">
        <fgColor theme="0" tint="-0.249977111117893"/>
        <bgColor indexed="64"/>
      </patternFill>
    </fill>
    <fill>
      <patternFill patternType="solid">
        <fgColor theme="9"/>
        <bgColor indexed="64"/>
      </patternFill>
    </fill>
    <fill>
      <patternFill patternType="solid">
        <fgColor rgb="FFFFFF99"/>
        <bgColor rgb="FF000000"/>
      </patternFill>
    </fill>
    <fill>
      <patternFill patternType="solid">
        <fgColor theme="4"/>
        <bgColor indexed="64"/>
      </patternFill>
    </fill>
    <fill>
      <patternFill patternType="solid">
        <fgColor theme="3" tint="0.39997558519241921"/>
        <bgColor indexed="64"/>
      </patternFill>
    </fill>
  </fills>
  <borders count="59">
    <border>
      <left/>
      <right/>
      <top/>
      <bottom/>
      <diagonal/>
    </border>
    <border>
      <left/>
      <right style="medium">
        <color indexed="64"/>
      </right>
      <top style="medium">
        <color indexed="64"/>
      </top>
      <bottom style="thin">
        <color indexed="64"/>
      </bottom>
      <diagonal/>
    </border>
    <border>
      <left style="thin">
        <color indexed="30"/>
      </left>
      <right style="thin">
        <color indexed="30"/>
      </right>
      <top style="thin">
        <color indexed="30"/>
      </top>
      <bottom style="thin">
        <color indexed="30"/>
      </bottom>
      <diagonal/>
    </border>
    <border>
      <left style="thin">
        <color indexed="29"/>
      </left>
      <right style="thin">
        <color indexed="29"/>
      </right>
      <top style="thin">
        <color indexed="29"/>
      </top>
      <bottom style="thin">
        <color indexed="30"/>
      </bottom>
      <diagonal/>
    </border>
    <border>
      <left style="thin">
        <color indexed="29"/>
      </left>
      <right style="thin">
        <color indexed="29"/>
      </right>
      <top/>
      <bottom style="thin">
        <color indexed="29"/>
      </bottom>
      <diagonal/>
    </border>
    <border>
      <left style="thin">
        <color indexed="29"/>
      </left>
      <right style="thin">
        <color indexed="29"/>
      </right>
      <top style="thin">
        <color indexed="29"/>
      </top>
      <bottom style="thin">
        <color indexed="29"/>
      </bottom>
      <diagonal/>
    </border>
    <border>
      <left style="thin">
        <color indexed="29"/>
      </left>
      <right/>
      <top/>
      <bottom/>
      <diagonal/>
    </border>
    <border>
      <left/>
      <right style="thin">
        <color indexed="30"/>
      </right>
      <top style="thin">
        <color indexed="30"/>
      </top>
      <bottom style="thin">
        <color indexed="30"/>
      </bottom>
      <diagonal/>
    </border>
    <border>
      <left style="thin">
        <color indexed="30"/>
      </left>
      <right/>
      <top style="thin">
        <color indexed="30"/>
      </top>
      <bottom style="thin">
        <color indexed="30"/>
      </bottom>
      <diagonal/>
    </border>
    <border>
      <left style="thin">
        <color indexed="29"/>
      </left>
      <right style="thin">
        <color indexed="29"/>
      </right>
      <top style="medium">
        <color indexed="29"/>
      </top>
      <bottom style="medium">
        <color indexed="29"/>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10"/>
      </left>
      <right/>
      <top style="medium">
        <color indexed="29"/>
      </top>
      <bottom style="medium">
        <color indexed="29"/>
      </bottom>
      <diagonal/>
    </border>
    <border>
      <left/>
      <right/>
      <top style="thin">
        <color indexed="30"/>
      </top>
      <bottom style="thin">
        <color indexed="30"/>
      </bottom>
      <diagonal/>
    </border>
    <border>
      <left/>
      <right/>
      <top/>
      <bottom style="thin">
        <color indexed="9"/>
      </bottom>
      <diagonal/>
    </border>
    <border>
      <left style="thin">
        <color indexed="28"/>
      </left>
      <right/>
      <top style="thin">
        <color indexed="28"/>
      </top>
      <bottom style="thin">
        <color indexed="28"/>
      </bottom>
      <diagonal/>
    </border>
    <border>
      <left style="thin">
        <color indexed="30"/>
      </left>
      <right/>
      <top style="thin">
        <color indexed="29"/>
      </top>
      <bottom style="thin">
        <color indexed="30"/>
      </bottom>
      <diagonal/>
    </border>
    <border>
      <left style="thin">
        <color indexed="10"/>
      </left>
      <right style="thin">
        <color indexed="30"/>
      </right>
      <top style="thin">
        <color indexed="30"/>
      </top>
      <bottom style="thin">
        <color indexed="10"/>
      </bottom>
      <diagonal/>
    </border>
    <border>
      <left style="thin">
        <color indexed="30"/>
      </left>
      <right style="thin">
        <color indexed="30"/>
      </right>
      <top style="thin">
        <color indexed="30"/>
      </top>
      <bottom style="thin">
        <color indexed="10"/>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style="double">
        <color indexed="64"/>
      </bottom>
      <diagonal/>
    </border>
    <border>
      <left style="thin">
        <color indexed="30"/>
      </left>
      <right style="thin">
        <color indexed="30"/>
      </right>
      <top style="thin">
        <color indexed="30"/>
      </top>
      <bottom style="thin">
        <color indexed="30"/>
      </bottom>
      <diagonal/>
    </border>
    <border>
      <left style="thin">
        <color indexed="29"/>
      </left>
      <right style="thin">
        <color indexed="29"/>
      </right>
      <top style="thin">
        <color indexed="29"/>
      </top>
      <bottom style="thin">
        <color indexed="30"/>
      </bottom>
      <diagonal/>
    </border>
    <border>
      <left style="thin">
        <color indexed="29"/>
      </left>
      <right style="thin">
        <color indexed="29"/>
      </right>
      <top style="thin">
        <color indexed="29"/>
      </top>
      <bottom style="thin">
        <color indexed="29"/>
      </bottom>
      <diagonal/>
    </border>
    <border>
      <left/>
      <right style="thin">
        <color indexed="30"/>
      </right>
      <top style="thin">
        <color indexed="30"/>
      </top>
      <bottom style="thin">
        <color indexed="30"/>
      </bottom>
      <diagonal/>
    </border>
    <border>
      <left style="thin">
        <color indexed="30"/>
      </left>
      <right/>
      <top style="thin">
        <color indexed="30"/>
      </top>
      <bottom style="thin">
        <color indexed="30"/>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style="thin">
        <color indexed="30"/>
      </top>
      <bottom style="thin">
        <color indexed="30"/>
      </bottom>
      <diagonal/>
    </border>
    <border>
      <left style="thin">
        <color indexed="28"/>
      </left>
      <right/>
      <top style="thin">
        <color indexed="28"/>
      </top>
      <bottom style="thin">
        <color indexed="28"/>
      </bottom>
      <diagonal/>
    </border>
    <border>
      <left style="thin">
        <color indexed="30"/>
      </left>
      <right/>
      <top style="thin">
        <color indexed="29"/>
      </top>
      <bottom style="thin">
        <color indexed="30"/>
      </bottom>
      <diagonal/>
    </border>
    <border>
      <left style="thin">
        <color indexed="10"/>
      </left>
      <right style="thin">
        <color indexed="30"/>
      </right>
      <top style="thin">
        <color indexed="30"/>
      </top>
      <bottom style="thin">
        <color indexed="10"/>
      </bottom>
      <diagonal/>
    </border>
    <border>
      <left style="thin">
        <color indexed="30"/>
      </left>
      <right style="thin">
        <color indexed="30"/>
      </right>
      <top style="thin">
        <color indexed="30"/>
      </top>
      <bottom style="thin">
        <color indexed="10"/>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s>
  <cellStyleXfs count="176">
    <xf numFmtId="0" fontId="0" fillId="0" borderId="0"/>
    <xf numFmtId="0" fontId="9" fillId="2" borderId="1">
      <alignment horizontal="center" vertical="center"/>
      <protection locked="0"/>
    </xf>
    <xf numFmtId="0" fontId="10" fillId="3" borderId="0"/>
    <xf numFmtId="6" fontId="11" fillId="4" borderId="2">
      <alignment vertical="center"/>
    </xf>
    <xf numFmtId="168" fontId="12" fillId="4" borderId="2">
      <alignment horizontal="center"/>
    </xf>
    <xf numFmtId="0" fontId="11" fillId="4" borderId="2">
      <alignment vertical="center"/>
    </xf>
    <xf numFmtId="17" fontId="13" fillId="5" borderId="0"/>
    <xf numFmtId="0" fontId="14" fillId="2" borderId="3"/>
    <xf numFmtId="0" fontId="14" fillId="2" borderId="3">
      <alignment horizontal="center"/>
    </xf>
    <xf numFmtId="44" fontId="8" fillId="0" borderId="0" applyFont="0" applyFill="0" applyBorder="0" applyAlignment="0" applyProtection="0"/>
    <xf numFmtId="6" fontId="15" fillId="6" borderId="2">
      <alignment horizontal="right" vertical="center"/>
    </xf>
    <xf numFmtId="173" fontId="16" fillId="0" borderId="4">
      <alignment horizontal="right" vertical="center"/>
    </xf>
    <xf numFmtId="8" fontId="17" fillId="2" borderId="2">
      <alignment horizontal="center" vertical="center"/>
      <protection locked="0"/>
    </xf>
    <xf numFmtId="0" fontId="10" fillId="7" borderId="0"/>
    <xf numFmtId="170" fontId="18" fillId="8" borderId="5">
      <alignment horizontal="right" vertical="center"/>
    </xf>
    <xf numFmtId="167" fontId="10" fillId="8" borderId="2" applyBorder="0">
      <alignment horizontal="left" vertical="center" wrapText="1"/>
    </xf>
    <xf numFmtId="6" fontId="17" fillId="8" borderId="2">
      <alignment horizontal="center" vertical="center"/>
    </xf>
    <xf numFmtId="172" fontId="19" fillId="8" borderId="2">
      <alignment horizontal="center" vertical="center"/>
    </xf>
    <xf numFmtId="8" fontId="20" fillId="8" borderId="2">
      <alignment horizontal="center" vertical="center"/>
    </xf>
    <xf numFmtId="169" fontId="21" fillId="8" borderId="2">
      <alignment horizontal="center" vertical="center"/>
    </xf>
    <xf numFmtId="167" fontId="17" fillId="8" borderId="2">
      <alignment horizontal="center" vertical="center"/>
    </xf>
    <xf numFmtId="10" fontId="17" fillId="8" borderId="2">
      <alignment horizontal="center" vertical="center"/>
    </xf>
    <xf numFmtId="166" fontId="17" fillId="2" borderId="5">
      <alignment horizontal="center" vertical="center"/>
      <protection locked="0"/>
    </xf>
    <xf numFmtId="172" fontId="11" fillId="2" borderId="2">
      <alignment horizontal="center" vertical="center"/>
      <protection locked="0"/>
    </xf>
    <xf numFmtId="10" fontId="17" fillId="2" borderId="2">
      <alignment horizontal="center" vertical="center"/>
      <protection locked="0"/>
    </xf>
    <xf numFmtId="1" fontId="17" fillId="2" borderId="5">
      <alignment horizontal="left" vertical="center"/>
      <protection locked="0"/>
    </xf>
    <xf numFmtId="1" fontId="14" fillId="2" borderId="2">
      <alignment horizontal="left" vertical="center"/>
      <protection locked="0"/>
    </xf>
    <xf numFmtId="18" fontId="14" fillId="2" borderId="2">
      <alignment horizontal="center" vertical="center"/>
      <protection locked="0"/>
    </xf>
    <xf numFmtId="0" fontId="10" fillId="6" borderId="6" applyBorder="0">
      <alignment horizontal="right"/>
    </xf>
    <xf numFmtId="0" fontId="10" fillId="9" borderId="0"/>
    <xf numFmtId="6" fontId="11" fillId="9" borderId="7">
      <alignment horizontal="right" vertical="center"/>
    </xf>
    <xf numFmtId="168" fontId="12" fillId="9" borderId="2">
      <alignment horizontal="center" vertical="center"/>
    </xf>
    <xf numFmtId="0" fontId="11" fillId="9" borderId="5">
      <alignment vertical="center"/>
    </xf>
    <xf numFmtId="38" fontId="21" fillId="10" borderId="0" applyNumberFormat="0" applyBorder="0" applyAlignment="0" applyProtection="0"/>
    <xf numFmtId="0" fontId="22" fillId="0" borderId="0">
      <alignment horizontal="center"/>
    </xf>
    <xf numFmtId="0" fontId="14" fillId="6" borderId="8" applyBorder="0">
      <alignment horizontal="center" vertical="center"/>
    </xf>
    <xf numFmtId="1" fontId="15" fillId="11" borderId="9" applyFont="0">
      <alignment horizontal="center" vertical="center" wrapText="1"/>
    </xf>
    <xf numFmtId="0" fontId="23" fillId="12" borderId="5">
      <alignment horizontal="left" vertical="center" wrapText="1"/>
    </xf>
    <xf numFmtId="0" fontId="7" fillId="10" borderId="10" applyFont="0" applyBorder="0" applyAlignment="0"/>
    <xf numFmtId="10" fontId="21" fillId="13" borderId="11" applyNumberFormat="0" applyBorder="0" applyAlignment="0" applyProtection="0"/>
    <xf numFmtId="0" fontId="17" fillId="13" borderId="2">
      <alignment vertical="center" wrapText="1"/>
    </xf>
    <xf numFmtId="0" fontId="14" fillId="13" borderId="2">
      <alignment horizontal="right" vertical="center" wrapText="1"/>
    </xf>
    <xf numFmtId="0" fontId="24" fillId="13" borderId="2">
      <alignment vertical="center" wrapText="1"/>
    </xf>
    <xf numFmtId="165" fontId="14" fillId="14" borderId="2">
      <alignment horizontal="right" vertical="center"/>
    </xf>
    <xf numFmtId="0" fontId="14" fillId="14" borderId="2"/>
    <xf numFmtId="174" fontId="25" fillId="0" borderId="0"/>
    <xf numFmtId="174" fontId="25" fillId="0" borderId="0"/>
    <xf numFmtId="174" fontId="25" fillId="0" borderId="0"/>
    <xf numFmtId="174" fontId="25" fillId="0" borderId="0"/>
    <xf numFmtId="174" fontId="25" fillId="0" borderId="0"/>
    <xf numFmtId="174" fontId="25" fillId="0" borderId="0"/>
    <xf numFmtId="174" fontId="25" fillId="0" borderId="0"/>
    <xf numFmtId="174" fontId="25" fillId="0" borderId="0"/>
    <xf numFmtId="0" fontId="26" fillId="0" borderId="0"/>
    <xf numFmtId="0" fontId="7" fillId="0" borderId="0"/>
    <xf numFmtId="165" fontId="11" fillId="4" borderId="2">
      <alignment horizontal="center"/>
    </xf>
    <xf numFmtId="0" fontId="10" fillId="15" borderId="4">
      <alignment horizontal="center" vertical="center"/>
    </xf>
    <xf numFmtId="2" fontId="10" fillId="15" borderId="5">
      <alignment horizontal="center"/>
    </xf>
    <xf numFmtId="0" fontId="10" fillId="15" borderId="5">
      <alignment horizontal="center"/>
    </xf>
    <xf numFmtId="38" fontId="16" fillId="15" borderId="5">
      <alignment horizontal="right" vertical="center"/>
    </xf>
    <xf numFmtId="18" fontId="10" fillId="15" borderId="4">
      <alignment horizontal="center" vertical="center"/>
    </xf>
    <xf numFmtId="0" fontId="14" fillId="9" borderId="0">
      <alignment vertical="center"/>
    </xf>
    <xf numFmtId="168" fontId="12" fillId="16" borderId="2">
      <alignment horizontal="center"/>
    </xf>
    <xf numFmtId="6" fontId="11" fillId="16" borderId="2">
      <alignment vertical="center"/>
    </xf>
    <xf numFmtId="0" fontId="11" fillId="16" borderId="2">
      <alignment vertical="center"/>
    </xf>
    <xf numFmtId="0" fontId="10" fillId="2" borderId="0"/>
    <xf numFmtId="10" fontId="7" fillId="0" borderId="0" applyFont="0" applyFill="0" applyBorder="0" applyAlignment="0" applyProtection="0"/>
    <xf numFmtId="168" fontId="12" fillId="0" borderId="5">
      <alignment horizontal="center"/>
    </xf>
    <xf numFmtId="10" fontId="18" fillId="6" borderId="5">
      <alignment horizontal="right" vertical="center"/>
    </xf>
    <xf numFmtId="10" fontId="10" fillId="0" borderId="5">
      <alignment horizontal="right" vertical="center"/>
    </xf>
    <xf numFmtId="10" fontId="27" fillId="0" borderId="5">
      <alignment horizontal="right" vertical="center"/>
    </xf>
    <xf numFmtId="0" fontId="28" fillId="17" borderId="0"/>
    <xf numFmtId="6" fontId="14" fillId="16" borderId="2">
      <alignment horizontal="right"/>
    </xf>
    <xf numFmtId="0" fontId="24" fillId="0" borderId="0">
      <alignment vertical="center"/>
    </xf>
    <xf numFmtId="0" fontId="10" fillId="6" borderId="12" applyBorder="0">
      <alignment horizontal="left" vertical="center"/>
    </xf>
    <xf numFmtId="0" fontId="10" fillId="15" borderId="5">
      <alignment horizontal="center"/>
    </xf>
    <xf numFmtId="17" fontId="10" fillId="15" borderId="4">
      <alignment vertical="center"/>
    </xf>
    <xf numFmtId="170" fontId="10" fillId="15" borderId="5"/>
    <xf numFmtId="0" fontId="10" fillId="6" borderId="2">
      <alignment horizontal="left"/>
    </xf>
    <xf numFmtId="9" fontId="10" fillId="15" borderId="4">
      <alignment horizontal="center"/>
    </xf>
    <xf numFmtId="0" fontId="10" fillId="15" borderId="5"/>
    <xf numFmtId="0" fontId="29" fillId="8" borderId="13">
      <alignment horizontal="center" vertical="center" wrapText="1"/>
    </xf>
    <xf numFmtId="0" fontId="14" fillId="8" borderId="14">
      <alignment horizontal="left" vertical="center"/>
    </xf>
    <xf numFmtId="0" fontId="10" fillId="5" borderId="0"/>
    <xf numFmtId="1" fontId="11" fillId="8" borderId="15" applyNumberFormat="0" applyBorder="0">
      <alignment horizontal="center" vertical="center"/>
    </xf>
    <xf numFmtId="0" fontId="9" fillId="8" borderId="0">
      <alignment horizontal="center" vertical="center"/>
    </xf>
    <xf numFmtId="164" fontId="16" fillId="18" borderId="5">
      <alignment horizontal="right"/>
    </xf>
    <xf numFmtId="0" fontId="10" fillId="18" borderId="5">
      <alignment horizontal="center"/>
    </xf>
    <xf numFmtId="171" fontId="30" fillId="6" borderId="2" applyBorder="0">
      <alignment horizontal="right"/>
    </xf>
    <xf numFmtId="1" fontId="30" fillId="6" borderId="5">
      <alignment horizontal="right"/>
    </xf>
    <xf numFmtId="0" fontId="30" fillId="8" borderId="0">
      <alignment horizontal="right"/>
    </xf>
    <xf numFmtId="171" fontId="31" fillId="8" borderId="2">
      <alignment horizontal="right"/>
    </xf>
    <xf numFmtId="0" fontId="23" fillId="6" borderId="16" applyBorder="0">
      <alignment horizontal="right" wrapText="1"/>
    </xf>
    <xf numFmtId="0" fontId="10" fillId="19" borderId="0"/>
    <xf numFmtId="0" fontId="16" fillId="20" borderId="0"/>
    <xf numFmtId="0" fontId="14" fillId="13" borderId="17">
      <alignment vertical="center"/>
    </xf>
    <xf numFmtId="165" fontId="14" fillId="13" borderId="18">
      <alignment horizontal="right" vertical="center"/>
    </xf>
    <xf numFmtId="0" fontId="6" fillId="0" borderId="0"/>
    <xf numFmtId="0" fontId="4" fillId="0" borderId="0"/>
    <xf numFmtId="9" fontId="4" fillId="0" borderId="0" applyFont="0" applyFill="0" applyBorder="0" applyAlignment="0" applyProtection="0"/>
    <xf numFmtId="0" fontId="4" fillId="0" borderId="0"/>
    <xf numFmtId="44" fontId="4" fillId="0" borderId="0" applyFont="0" applyFill="0" applyBorder="0" applyAlignment="0" applyProtection="0"/>
    <xf numFmtId="9" fontId="44" fillId="0" borderId="0" applyFont="0" applyFill="0" applyBorder="0" applyAlignment="0" applyProtection="0"/>
    <xf numFmtId="0" fontId="2" fillId="0" borderId="0"/>
    <xf numFmtId="172" fontId="19" fillId="8" borderId="42">
      <alignment horizontal="center" vertical="center"/>
    </xf>
    <xf numFmtId="171" fontId="30" fillId="6" borderId="42" applyBorder="0">
      <alignment horizontal="right"/>
    </xf>
    <xf numFmtId="0" fontId="10" fillId="18" borderId="44">
      <alignment horizontal="center"/>
    </xf>
    <xf numFmtId="164" fontId="16" fillId="18" borderId="44">
      <alignment horizontal="right"/>
    </xf>
    <xf numFmtId="1" fontId="11" fillId="8" borderId="50" applyNumberFormat="0" applyBorder="0">
      <alignment horizontal="center" vertical="center"/>
    </xf>
    <xf numFmtId="0" fontId="29" fillId="8" borderId="49">
      <alignment horizontal="center" vertical="center" wrapText="1"/>
    </xf>
    <xf numFmtId="44" fontId="7" fillId="0" borderId="0" applyFont="0" applyFill="0" applyBorder="0" applyAlignment="0" applyProtection="0"/>
    <xf numFmtId="8" fontId="7" fillId="2" borderId="2">
      <alignment horizontal="center" vertical="center"/>
      <protection locked="0"/>
    </xf>
    <xf numFmtId="0" fontId="10" fillId="6" borderId="42">
      <alignment horizontal="left"/>
    </xf>
    <xf numFmtId="170" fontId="10" fillId="15" borderId="44"/>
    <xf numFmtId="6" fontId="7" fillId="8" borderId="2">
      <alignment horizontal="center" vertical="center"/>
    </xf>
    <xf numFmtId="0" fontId="10" fillId="15" borderId="44">
      <alignment horizontal="center"/>
    </xf>
    <xf numFmtId="167" fontId="7" fillId="8" borderId="2">
      <alignment horizontal="center" vertical="center"/>
    </xf>
    <xf numFmtId="10" fontId="7" fillId="8" borderId="2">
      <alignment horizontal="center" vertical="center"/>
    </xf>
    <xf numFmtId="166" fontId="7" fillId="2" borderId="5">
      <alignment horizontal="center" vertical="center"/>
      <protection locked="0"/>
    </xf>
    <xf numFmtId="6" fontId="14" fillId="16" borderId="42">
      <alignment horizontal="right"/>
    </xf>
    <xf numFmtId="10" fontId="7" fillId="2" borderId="2">
      <alignment horizontal="center" vertical="center"/>
      <protection locked="0"/>
    </xf>
    <xf numFmtId="1" fontId="7" fillId="2" borderId="5">
      <alignment horizontal="left" vertical="center"/>
      <protection locked="0"/>
    </xf>
    <xf numFmtId="10" fontId="27" fillId="0" borderId="44">
      <alignment horizontal="right" vertical="center"/>
    </xf>
    <xf numFmtId="10" fontId="10" fillId="0" borderId="44">
      <alignment horizontal="right" vertical="center"/>
    </xf>
    <xf numFmtId="10" fontId="18" fillId="6" borderId="44">
      <alignment horizontal="right" vertical="center"/>
    </xf>
    <xf numFmtId="168" fontId="12" fillId="0" borderId="44">
      <alignment horizontal="center"/>
    </xf>
    <xf numFmtId="0" fontId="11" fillId="16" borderId="42">
      <alignment vertical="center"/>
    </xf>
    <xf numFmtId="6" fontId="11" fillId="16" borderId="42">
      <alignment vertical="center"/>
    </xf>
    <xf numFmtId="168" fontId="12" fillId="16" borderId="42">
      <alignment horizontal="center"/>
    </xf>
    <xf numFmtId="168" fontId="12" fillId="4" borderId="42">
      <alignment horizontal="center"/>
    </xf>
    <xf numFmtId="38" fontId="16" fillId="15" borderId="44">
      <alignment horizontal="right" vertical="center"/>
    </xf>
    <xf numFmtId="0" fontId="7" fillId="13" borderId="2">
      <alignment vertical="center" wrapText="1"/>
    </xf>
    <xf numFmtId="2" fontId="10" fillId="15" borderId="44">
      <alignment horizontal="center"/>
    </xf>
    <xf numFmtId="165" fontId="11" fillId="4" borderId="42">
      <alignment horizontal="center"/>
    </xf>
    <xf numFmtId="0" fontId="14" fillId="14" borderId="42"/>
    <xf numFmtId="165" fontId="14" fillId="14" borderId="42">
      <alignment horizontal="right" vertical="center"/>
    </xf>
    <xf numFmtId="0" fontId="24" fillId="13" borderId="42">
      <alignment vertical="center" wrapText="1"/>
    </xf>
    <xf numFmtId="0" fontId="14" fillId="13" borderId="42">
      <alignment horizontal="right" vertical="center" wrapText="1"/>
    </xf>
    <xf numFmtId="0" fontId="7" fillId="13" borderId="42">
      <alignment vertical="center" wrapText="1"/>
    </xf>
    <xf numFmtId="10" fontId="21" fillId="13" borderId="48" applyNumberFormat="0" applyBorder="0" applyAlignment="0" applyProtection="0"/>
    <xf numFmtId="0" fontId="7" fillId="10" borderId="47" applyFont="0" applyBorder="0" applyAlignment="0"/>
    <xf numFmtId="0" fontId="23" fillId="12" borderId="44">
      <alignment horizontal="left" vertical="center" wrapText="1"/>
    </xf>
    <xf numFmtId="0" fontId="14" fillId="6" borderId="46" applyBorder="0">
      <alignment horizontal="center" vertical="center"/>
    </xf>
    <xf numFmtId="0" fontId="11" fillId="9" borderId="44">
      <alignment vertical="center"/>
    </xf>
    <xf numFmtId="168" fontId="12" fillId="9" borderId="42">
      <alignment horizontal="center" vertical="center"/>
    </xf>
    <xf numFmtId="6" fontId="11" fillId="9" borderId="45">
      <alignment horizontal="right" vertical="center"/>
    </xf>
    <xf numFmtId="18" fontId="14" fillId="2" borderId="42">
      <alignment horizontal="center" vertical="center"/>
      <protection locked="0"/>
    </xf>
    <xf numFmtId="1" fontId="7" fillId="2" borderId="44">
      <alignment horizontal="left" vertical="center"/>
      <protection locked="0"/>
    </xf>
    <xf numFmtId="10" fontId="7" fillId="2" borderId="42">
      <alignment horizontal="center" vertical="center"/>
      <protection locked="0"/>
    </xf>
    <xf numFmtId="172" fontId="11" fillId="2" borderId="42">
      <alignment horizontal="center" vertical="center"/>
      <protection locked="0"/>
    </xf>
    <xf numFmtId="166" fontId="7" fillId="2" borderId="44">
      <alignment horizontal="center" vertical="center"/>
      <protection locked="0"/>
    </xf>
    <xf numFmtId="10" fontId="7" fillId="8" borderId="42">
      <alignment horizontal="center" vertical="center"/>
    </xf>
    <xf numFmtId="167" fontId="7" fillId="8" borderId="42">
      <alignment horizontal="center" vertical="center"/>
    </xf>
    <xf numFmtId="169" fontId="21" fillId="8" borderId="42">
      <alignment horizontal="center" vertical="center"/>
    </xf>
    <xf numFmtId="8" fontId="20" fillId="8" borderId="42">
      <alignment horizontal="center" vertical="center"/>
    </xf>
    <xf numFmtId="6" fontId="7" fillId="8" borderId="42">
      <alignment horizontal="center" vertical="center"/>
    </xf>
    <xf numFmtId="167" fontId="10" fillId="8" borderId="42" applyBorder="0">
      <alignment horizontal="left" vertical="center" wrapText="1"/>
    </xf>
    <xf numFmtId="170" fontId="18" fillId="8" borderId="44">
      <alignment horizontal="right" vertical="center"/>
    </xf>
    <xf numFmtId="8" fontId="7" fillId="2" borderId="42">
      <alignment horizontal="center" vertical="center"/>
      <protection locked="0"/>
    </xf>
    <xf numFmtId="6" fontId="15" fillId="6" borderId="42">
      <alignment horizontal="right" vertical="center"/>
    </xf>
    <xf numFmtId="0" fontId="14" fillId="2" borderId="43">
      <alignment horizontal="center"/>
    </xf>
    <xf numFmtId="0" fontId="14" fillId="2" borderId="43"/>
    <xf numFmtId="0" fontId="11" fillId="4" borderId="42">
      <alignment vertical="center"/>
    </xf>
    <xf numFmtId="6" fontId="11" fillId="4" borderId="42">
      <alignment vertical="center"/>
    </xf>
    <xf numFmtId="0" fontId="1" fillId="0" borderId="0"/>
    <xf numFmtId="0" fontId="1" fillId="0" borderId="0"/>
    <xf numFmtId="9" fontId="1" fillId="0" borderId="0" applyFont="0" applyFill="0" applyBorder="0" applyAlignment="0" applyProtection="0"/>
    <xf numFmtId="0" fontId="1" fillId="0" borderId="0"/>
    <xf numFmtId="44" fontId="1" fillId="0" borderId="0" applyFont="0" applyFill="0" applyBorder="0" applyAlignment="0" applyProtection="0"/>
    <xf numFmtId="1" fontId="14" fillId="2" borderId="42">
      <alignment horizontal="left" vertical="center"/>
      <protection locked="0"/>
    </xf>
    <xf numFmtId="0" fontId="1" fillId="0" borderId="0"/>
    <xf numFmtId="1" fontId="30" fillId="6" borderId="44">
      <alignment horizontal="right"/>
    </xf>
    <xf numFmtId="171" fontId="31" fillId="8" borderId="42">
      <alignment horizontal="right"/>
    </xf>
    <xf numFmtId="0" fontId="23" fillId="6" borderId="51" applyBorder="0">
      <alignment horizontal="right" wrapText="1"/>
    </xf>
    <xf numFmtId="0" fontId="14" fillId="13" borderId="52">
      <alignment vertical="center"/>
    </xf>
    <xf numFmtId="165" fontId="14" fillId="13" borderId="53">
      <alignment horizontal="right" vertical="center"/>
    </xf>
  </cellStyleXfs>
  <cellXfs count="222">
    <xf numFmtId="0" fontId="0" fillId="0" borderId="0" xfId="0"/>
    <xf numFmtId="0" fontId="32" fillId="0" borderId="0" xfId="0" applyFont="1"/>
    <xf numFmtId="0" fontId="35" fillId="0" borderId="0" xfId="0" applyFont="1"/>
    <xf numFmtId="0" fontId="32" fillId="0" borderId="0" xfId="54" applyFont="1"/>
    <xf numFmtId="0" fontId="32" fillId="0" borderId="0" xfId="0" applyFont="1" applyAlignment="1">
      <alignment horizontal="center"/>
    </xf>
    <xf numFmtId="0" fontId="34" fillId="0" borderId="0" xfId="0" applyFont="1" applyAlignment="1">
      <alignment horizontal="center"/>
    </xf>
    <xf numFmtId="0" fontId="32" fillId="21" borderId="0" xfId="0" applyFont="1" applyFill="1"/>
    <xf numFmtId="0" fontId="36" fillId="0" borderId="0" xfId="0" applyFont="1" applyAlignment="1">
      <alignment horizontal="center"/>
    </xf>
    <xf numFmtId="0" fontId="38" fillId="25" borderId="11" xfId="97" applyFont="1" applyFill="1" applyBorder="1" applyAlignment="1">
      <alignment horizontal="center" vertical="center" wrapText="1"/>
    </xf>
    <xf numFmtId="0" fontId="38" fillId="25" borderId="11" xfId="97" applyFont="1" applyFill="1" applyBorder="1" applyAlignment="1">
      <alignment horizontal="center" vertical="center"/>
    </xf>
    <xf numFmtId="0" fontId="38" fillId="25" borderId="19" xfId="97" applyFont="1" applyFill="1" applyBorder="1" applyAlignment="1">
      <alignment horizontal="center" vertical="center" wrapText="1"/>
    </xf>
    <xf numFmtId="0" fontId="38" fillId="25" borderId="20" xfId="97" applyFont="1" applyFill="1" applyBorder="1" applyAlignment="1">
      <alignment horizontal="center" vertical="center" wrapText="1"/>
    </xf>
    <xf numFmtId="0" fontId="39" fillId="0" borderId="11" xfId="0" applyFont="1" applyBorder="1" applyAlignment="1">
      <alignment horizontal="left" vertical="top" wrapText="1"/>
    </xf>
    <xf numFmtId="0" fontId="32" fillId="0" borderId="0" xfId="0" applyFont="1" applyAlignment="1">
      <alignment horizontal="left" vertical="top" wrapText="1"/>
    </xf>
    <xf numFmtId="0" fontId="37" fillId="21" borderId="0" xfId="0" applyFont="1" applyFill="1" applyAlignment="1">
      <alignment horizontal="center"/>
    </xf>
    <xf numFmtId="0" fontId="41" fillId="22" borderId="11" xfId="54" applyFont="1" applyFill="1" applyBorder="1" applyAlignment="1">
      <alignment horizontal="center" vertical="center" wrapText="1"/>
    </xf>
    <xf numFmtId="0" fontId="40" fillId="0" borderId="11" xfId="54" applyFont="1" applyBorder="1" applyAlignment="1">
      <alignment horizontal="left" wrapText="1"/>
    </xf>
    <xf numFmtId="0" fontId="40" fillId="0" borderId="0" xfId="0" applyFont="1"/>
    <xf numFmtId="0" fontId="40" fillId="0" borderId="0" xfId="0" applyFont="1" applyAlignment="1">
      <alignment horizontal="center"/>
    </xf>
    <xf numFmtId="0" fontId="5" fillId="0" borderId="11" xfId="97" applyFont="1" applyBorder="1" applyAlignment="1">
      <alignment horizontal="center" vertical="center"/>
    </xf>
    <xf numFmtId="177" fontId="5" fillId="23" borderId="11" xfId="9" applyNumberFormat="1" applyFont="1" applyFill="1" applyBorder="1" applyAlignment="1" applyProtection="1">
      <alignment horizontal="center" vertical="center"/>
      <protection locked="0"/>
    </xf>
    <xf numFmtId="0" fontId="5" fillId="23" borderId="11" xfId="97" applyFont="1" applyFill="1" applyBorder="1" applyAlignment="1" applyProtection="1">
      <alignment horizontal="center" vertical="center"/>
      <protection locked="0"/>
    </xf>
    <xf numFmtId="0" fontId="0" fillId="0" borderId="0" xfId="0" applyAlignment="1">
      <alignment wrapText="1"/>
    </xf>
    <xf numFmtId="0" fontId="41" fillId="22" borderId="10" xfId="54" applyFont="1" applyFill="1" applyBorder="1" applyAlignment="1">
      <alignment horizontal="left" vertical="center" wrapText="1"/>
    </xf>
    <xf numFmtId="0" fontId="41" fillId="22" borderId="11" xfId="54" applyFont="1" applyFill="1" applyBorder="1" applyAlignment="1">
      <alignment horizontal="left" vertical="center" wrapText="1"/>
    </xf>
    <xf numFmtId="0" fontId="40" fillId="0" borderId="11" xfId="54" applyFont="1" applyBorder="1" applyAlignment="1">
      <alignment horizontal="left" vertical="center" wrapText="1"/>
    </xf>
    <xf numFmtId="0" fontId="38" fillId="22" borderId="22" xfId="97" applyFont="1" applyFill="1" applyBorder="1" applyAlignment="1">
      <alignment horizontal="left" vertical="center" wrapText="1"/>
    </xf>
    <xf numFmtId="176" fontId="5" fillId="26" borderId="11" xfId="97" applyNumberFormat="1" applyFont="1" applyFill="1" applyBorder="1" applyAlignment="1">
      <alignment horizontal="right" vertical="center"/>
    </xf>
    <xf numFmtId="175" fontId="41" fillId="24" borderId="11" xfId="9" applyNumberFormat="1" applyFont="1" applyFill="1" applyBorder="1" applyAlignment="1">
      <alignment horizontal="right" vertical="center"/>
    </xf>
    <xf numFmtId="0" fontId="41" fillId="0" borderId="11" xfId="0" applyFont="1" applyBorder="1" applyAlignment="1">
      <alignment vertical="center" wrapText="1"/>
    </xf>
    <xf numFmtId="0" fontId="41" fillId="22" borderId="11" xfId="54" applyFont="1" applyFill="1" applyBorder="1" applyAlignment="1">
      <alignment vertical="center" wrapText="1"/>
    </xf>
    <xf numFmtId="178" fontId="4" fillId="0" borderId="11" xfId="97" applyNumberFormat="1" applyFont="1" applyBorder="1" applyAlignment="1">
      <alignment horizontal="center" vertical="center"/>
    </xf>
    <xf numFmtId="176" fontId="4" fillId="26" borderId="11" xfId="97" applyNumberFormat="1" applyFont="1" applyFill="1" applyBorder="1" applyAlignment="1">
      <alignment horizontal="right" vertical="center"/>
    </xf>
    <xf numFmtId="0" fontId="38" fillId="25" borderId="11" xfId="97" applyFont="1" applyFill="1" applyBorder="1" applyAlignment="1">
      <alignment horizontal="left" vertical="center" wrapText="1"/>
    </xf>
    <xf numFmtId="0" fontId="32" fillId="21" borderId="0" xfId="98" applyFont="1" applyFill="1" applyAlignment="1">
      <alignment horizontal="left" vertical="center"/>
    </xf>
    <xf numFmtId="0" fontId="35" fillId="21" borderId="0" xfId="98" applyFont="1" applyFill="1"/>
    <xf numFmtId="0" fontId="32" fillId="21" borderId="0" xfId="98" applyFont="1" applyFill="1" applyAlignment="1">
      <alignment horizontal="center"/>
    </xf>
    <xf numFmtId="0" fontId="32" fillId="21" borderId="0" xfId="98" applyFont="1" applyFill="1"/>
    <xf numFmtId="0" fontId="32" fillId="21" borderId="0" xfId="98" applyFont="1" applyFill="1" applyAlignment="1">
      <alignment horizontal="left" vertical="top" wrapText="1"/>
    </xf>
    <xf numFmtId="0" fontId="32" fillId="21" borderId="0" xfId="98" applyFont="1" applyFill="1" applyAlignment="1">
      <alignment vertical="top" wrapText="1"/>
    </xf>
    <xf numFmtId="0" fontId="32" fillId="21" borderId="0" xfId="98" applyFont="1" applyFill="1" applyAlignment="1">
      <alignment vertical="top"/>
    </xf>
    <xf numFmtId="0" fontId="33" fillId="21" borderId="0" xfId="98" quotePrefix="1" applyFont="1" applyFill="1"/>
    <xf numFmtId="0" fontId="33" fillId="21" borderId="11" xfId="98" applyFont="1" applyFill="1" applyBorder="1"/>
    <xf numFmtId="0" fontId="33" fillId="21" borderId="11" xfId="98" applyFont="1" applyFill="1" applyBorder="1" applyAlignment="1">
      <alignment horizontal="center" wrapText="1"/>
    </xf>
    <xf numFmtId="0" fontId="32" fillId="21" borderId="11" xfId="98" applyFont="1" applyFill="1" applyBorder="1" applyAlignment="1">
      <alignment vertical="center"/>
    </xf>
    <xf numFmtId="9" fontId="32" fillId="21" borderId="11" xfId="99" applyFont="1" applyFill="1" applyBorder="1" applyAlignment="1">
      <alignment horizontal="center" vertical="center"/>
    </xf>
    <xf numFmtId="9" fontId="33" fillId="21" borderId="11" xfId="99" applyFont="1" applyFill="1" applyBorder="1" applyAlignment="1">
      <alignment horizontal="center" vertical="center"/>
    </xf>
    <xf numFmtId="0" fontId="33" fillId="21" borderId="0" xfId="98" applyFont="1" applyFill="1"/>
    <xf numFmtId="0" fontId="32" fillId="21" borderId="24" xfId="98" applyFont="1" applyFill="1" applyBorder="1"/>
    <xf numFmtId="179" fontId="32" fillId="21" borderId="25" xfId="98" applyNumberFormat="1" applyFont="1" applyFill="1" applyBorder="1" applyAlignment="1">
      <alignment horizontal="center"/>
    </xf>
    <xf numFmtId="0" fontId="33" fillId="21" borderId="0" xfId="98" applyFont="1" applyFill="1" applyAlignment="1">
      <alignment horizontal="left"/>
    </xf>
    <xf numFmtId="0" fontId="32" fillId="21" borderId="26" xfId="98" applyFont="1" applyFill="1" applyBorder="1"/>
    <xf numFmtId="179" fontId="32" fillId="21" borderId="27" xfId="98" applyNumberFormat="1" applyFont="1" applyFill="1" applyBorder="1" applyAlignment="1">
      <alignment horizontal="center"/>
    </xf>
    <xf numFmtId="0" fontId="33" fillId="21" borderId="28" xfId="98" applyFont="1" applyFill="1" applyBorder="1"/>
    <xf numFmtId="179" fontId="33" fillId="21" borderId="29" xfId="98" applyNumberFormat="1" applyFont="1" applyFill="1" applyBorder="1" applyAlignment="1">
      <alignment horizontal="center"/>
    </xf>
    <xf numFmtId="0" fontId="7" fillId="21" borderId="0" xfId="98" applyFont="1" applyFill="1" applyAlignment="1">
      <alignment horizontal="justify" vertical="center"/>
    </xf>
    <xf numFmtId="0" fontId="14" fillId="21" borderId="0" xfId="98" applyFont="1" applyFill="1" applyAlignment="1">
      <alignment horizontal="justify" vertical="center"/>
    </xf>
    <xf numFmtId="0" fontId="32" fillId="21" borderId="0" xfId="98" applyFont="1" applyFill="1" applyAlignment="1">
      <alignment horizontal="left" vertical="center" wrapText="1"/>
    </xf>
    <xf numFmtId="0" fontId="32" fillId="21" borderId="0" xfId="98" applyFont="1" applyFill="1" applyAlignment="1">
      <alignment vertical="center" wrapText="1"/>
    </xf>
    <xf numFmtId="0" fontId="32" fillId="21" borderId="0" xfId="98" applyFont="1" applyFill="1" applyAlignment="1">
      <alignment vertical="center"/>
    </xf>
    <xf numFmtId="0" fontId="4" fillId="21" borderId="0" xfId="98" applyFill="1"/>
    <xf numFmtId="0" fontId="34" fillId="21" borderId="0" xfId="98" applyFont="1" applyFill="1" applyAlignment="1">
      <alignment horizontal="center"/>
    </xf>
    <xf numFmtId="0" fontId="33" fillId="25" borderId="11" xfId="98" applyFont="1" applyFill="1" applyBorder="1" applyAlignment="1">
      <alignment horizontal="center" vertical="center"/>
    </xf>
    <xf numFmtId="0" fontId="4" fillId="21" borderId="0" xfId="100" applyFill="1" applyAlignment="1">
      <alignment horizontal="left" vertical="center" wrapText="1"/>
    </xf>
    <xf numFmtId="0" fontId="32" fillId="0" borderId="0" xfId="0" applyFont="1" applyAlignment="1">
      <alignment horizontal="left" vertical="center"/>
    </xf>
    <xf numFmtId="0" fontId="36" fillId="0" borderId="0" xfId="0" applyFont="1"/>
    <xf numFmtId="0" fontId="41" fillId="0" borderId="21" xfId="54" applyFont="1" applyBorder="1" applyAlignment="1">
      <alignment horizontal="left" wrapText="1"/>
    </xf>
    <xf numFmtId="0" fontId="41" fillId="22" borderId="21" xfId="54" applyFont="1" applyFill="1" applyBorder="1" applyAlignment="1">
      <alignment vertical="center" wrapText="1"/>
    </xf>
    <xf numFmtId="176" fontId="38" fillId="26" borderId="21" xfId="97" applyNumberFormat="1" applyFont="1" applyFill="1" applyBorder="1" applyAlignment="1">
      <alignment horizontal="right" vertical="center"/>
    </xf>
    <xf numFmtId="0" fontId="40" fillId="0" borderId="30" xfId="54" applyFont="1" applyBorder="1" applyAlignment="1">
      <alignment horizontal="left" wrapText="1"/>
    </xf>
    <xf numFmtId="178" fontId="4" fillId="0" borderId="30" xfId="97" applyNumberFormat="1" applyFont="1" applyBorder="1" applyAlignment="1">
      <alignment horizontal="center" vertical="center"/>
    </xf>
    <xf numFmtId="177" fontId="5" fillId="23" borderId="30" xfId="9" applyNumberFormat="1" applyFont="1" applyFill="1" applyBorder="1" applyAlignment="1" applyProtection="1">
      <alignment horizontal="center" vertical="center"/>
      <protection locked="0"/>
    </xf>
    <xf numFmtId="176" fontId="4" fillId="26" borderId="30" xfId="97" applyNumberFormat="1" applyFont="1" applyFill="1" applyBorder="1" applyAlignment="1">
      <alignment horizontal="right" vertical="center"/>
    </xf>
    <xf numFmtId="0" fontId="39" fillId="0" borderId="30" xfId="0" applyFont="1" applyBorder="1" applyAlignment="1">
      <alignment horizontal="left" vertical="top" wrapText="1"/>
    </xf>
    <xf numFmtId="0" fontId="5" fillId="0" borderId="30" xfId="97" applyFont="1" applyBorder="1" applyAlignment="1">
      <alignment horizontal="center" vertical="center"/>
    </xf>
    <xf numFmtId="0" fontId="5" fillId="23" borderId="30" xfId="97" applyFont="1" applyFill="1" applyBorder="1" applyAlignment="1" applyProtection="1">
      <alignment horizontal="center" vertical="center"/>
      <protection locked="0"/>
    </xf>
    <xf numFmtId="176" fontId="5" fillId="26" borderId="30" xfId="97" applyNumberFormat="1" applyFont="1" applyFill="1" applyBorder="1" applyAlignment="1">
      <alignment horizontal="right" vertical="center"/>
    </xf>
    <xf numFmtId="0" fontId="32" fillId="0" borderId="0" xfId="0" applyFont="1" applyAlignment="1">
      <alignment horizontal="left" vertical="top"/>
    </xf>
    <xf numFmtId="180" fontId="40" fillId="0" borderId="11" xfId="0" applyNumberFormat="1" applyFont="1" applyBorder="1" applyAlignment="1">
      <alignment horizontal="right" vertical="center"/>
    </xf>
    <xf numFmtId="0" fontId="5" fillId="23" borderId="11" xfId="9" applyNumberFormat="1" applyFont="1" applyFill="1" applyBorder="1" applyAlignment="1" applyProtection="1">
      <alignment horizontal="left" vertical="center"/>
      <protection locked="0"/>
    </xf>
    <xf numFmtId="9" fontId="5" fillId="23" borderId="19" xfId="102" applyFont="1" applyFill="1" applyBorder="1" applyAlignment="1" applyProtection="1">
      <alignment horizontal="right" vertical="center"/>
      <protection locked="0"/>
    </xf>
    <xf numFmtId="0" fontId="33" fillId="25" borderId="11" xfId="0" applyFont="1" applyFill="1" applyBorder="1" applyAlignment="1">
      <alignment horizontal="left" vertical="center"/>
    </xf>
    <xf numFmtId="0" fontId="33" fillId="25" borderId="11" xfId="0" applyFont="1" applyFill="1" applyBorder="1" applyAlignment="1">
      <alignment vertical="center"/>
    </xf>
    <xf numFmtId="0" fontId="32" fillId="0" borderId="11" xfId="0" applyFont="1" applyBorder="1" applyAlignment="1">
      <alignment horizontal="left" vertical="top" wrapText="1"/>
    </xf>
    <xf numFmtId="0" fontId="33" fillId="25" borderId="11" xfId="0" applyFont="1" applyFill="1" applyBorder="1" applyAlignment="1">
      <alignment horizontal="left" vertical="center" wrapText="1"/>
    </xf>
    <xf numFmtId="0" fontId="32" fillId="0" borderId="11" xfId="0" applyFont="1" applyBorder="1"/>
    <xf numFmtId="0" fontId="40" fillId="0" borderId="0" xfId="0" applyFont="1" applyAlignment="1">
      <alignment horizontal="left" vertical="top" wrapText="1"/>
    </xf>
    <xf numFmtId="0" fontId="45" fillId="0" borderId="0" xfId="0" applyFont="1"/>
    <xf numFmtId="0" fontId="45" fillId="0" borderId="11" xfId="0" applyFont="1" applyBorder="1" applyAlignment="1">
      <alignment horizontal="left" vertical="top" wrapText="1"/>
    </xf>
    <xf numFmtId="0" fontId="45" fillId="0" borderId="0" xfId="0" applyFont="1" applyAlignment="1">
      <alignment horizontal="left" vertical="top"/>
    </xf>
    <xf numFmtId="0" fontId="40" fillId="0" borderId="0" xfId="0" applyFont="1" applyAlignment="1">
      <alignment horizontal="left"/>
    </xf>
    <xf numFmtId="0" fontId="42" fillId="0" borderId="23" xfId="0" applyFont="1" applyBorder="1"/>
    <xf numFmtId="0" fontId="42" fillId="0" borderId="19" xfId="0" applyFont="1" applyBorder="1"/>
    <xf numFmtId="176" fontId="38" fillId="26" borderId="11" xfId="97" applyNumberFormat="1" applyFont="1" applyFill="1" applyBorder="1" applyAlignment="1">
      <alignment horizontal="right" vertical="center"/>
    </xf>
    <xf numFmtId="0" fontId="41" fillId="0" borderId="0" xfId="0" applyFont="1"/>
    <xf numFmtId="0" fontId="41" fillId="0" borderId="0" xfId="0" applyFont="1" applyAlignment="1">
      <alignment horizontal="center"/>
    </xf>
    <xf numFmtId="0" fontId="40" fillId="21" borderId="0" xfId="0" applyFont="1" applyFill="1"/>
    <xf numFmtId="0" fontId="40" fillId="0" borderId="0" xfId="54" applyFont="1"/>
    <xf numFmtId="0" fontId="41" fillId="25" borderId="11" xfId="0" applyFont="1" applyFill="1" applyBorder="1" applyAlignment="1">
      <alignment horizontal="left" vertical="center"/>
    </xf>
    <xf numFmtId="0" fontId="3" fillId="22" borderId="23" xfId="97" applyFont="1" applyFill="1" applyBorder="1" applyAlignment="1">
      <alignment horizontal="center" vertical="center" wrapText="1"/>
    </xf>
    <xf numFmtId="0" fontId="3" fillId="22" borderId="23" xfId="97" applyFont="1" applyFill="1" applyBorder="1" applyAlignment="1">
      <alignment horizontal="center" vertical="center"/>
    </xf>
    <xf numFmtId="0" fontId="3" fillId="22" borderId="19" xfId="97" applyFont="1" applyFill="1" applyBorder="1" applyAlignment="1">
      <alignment horizontal="center" vertical="center"/>
    </xf>
    <xf numFmtId="0" fontId="40" fillId="0" borderId="0" xfId="54" applyFont="1" applyAlignment="1">
      <alignment horizontal="left" vertical="center"/>
    </xf>
    <xf numFmtId="0" fontId="3" fillId="0" borderId="11" xfId="97" applyFont="1" applyBorder="1" applyAlignment="1">
      <alignment horizontal="left" vertical="center" wrapText="1"/>
    </xf>
    <xf numFmtId="0" fontId="3" fillId="0" borderId="11" xfId="97" applyFont="1" applyBorder="1" applyAlignment="1">
      <alignment horizontal="center" vertical="center"/>
    </xf>
    <xf numFmtId="177" fontId="3" fillId="23" borderId="11" xfId="9" applyNumberFormat="1" applyFont="1" applyFill="1" applyBorder="1" applyAlignment="1" applyProtection="1">
      <alignment horizontal="left" vertical="center"/>
      <protection locked="0"/>
    </xf>
    <xf numFmtId="0" fontId="3" fillId="23" borderId="11" xfId="9" applyNumberFormat="1" applyFont="1" applyFill="1" applyBorder="1" applyAlignment="1" applyProtection="1">
      <alignment horizontal="left" vertical="center"/>
      <protection locked="0"/>
    </xf>
    <xf numFmtId="0" fontId="46" fillId="0" borderId="0" xfId="0" applyFont="1"/>
    <xf numFmtId="0" fontId="46" fillId="0" borderId="0" xfId="0" applyFont="1" applyAlignment="1">
      <alignment horizontal="center"/>
    </xf>
    <xf numFmtId="0" fontId="38" fillId="0" borderId="0" xfId="0" applyFont="1"/>
    <xf numFmtId="0" fontId="41" fillId="25" borderId="11" xfId="0" applyFont="1" applyFill="1" applyBorder="1" applyAlignment="1">
      <alignment horizontal="left" vertical="center" wrapText="1"/>
    </xf>
    <xf numFmtId="9" fontId="3" fillId="23" borderId="19" xfId="102" applyFont="1" applyFill="1" applyBorder="1" applyAlignment="1" applyProtection="1">
      <alignment horizontal="right" vertical="center"/>
      <protection locked="0"/>
    </xf>
    <xf numFmtId="177" fontId="3" fillId="23" borderId="11" xfId="9" applyNumberFormat="1" applyFont="1" applyFill="1" applyBorder="1" applyAlignment="1" applyProtection="1">
      <alignment horizontal="center" vertical="center"/>
      <protection locked="0"/>
    </xf>
    <xf numFmtId="0" fontId="40" fillId="0" borderId="0" xfId="0" applyFont="1" applyAlignment="1">
      <alignment horizontal="left" vertical="top"/>
    </xf>
    <xf numFmtId="0" fontId="32" fillId="0" borderId="19" xfId="0" applyFont="1" applyBorder="1" applyAlignment="1">
      <alignment vertical="center"/>
    </xf>
    <xf numFmtId="0" fontId="33" fillId="0" borderId="11" xfId="0" applyFont="1" applyBorder="1" applyAlignment="1">
      <alignment vertical="center"/>
    </xf>
    <xf numFmtId="0" fontId="53" fillId="0" borderId="0" xfId="0" applyFont="1" applyAlignment="1">
      <alignment vertical="top"/>
    </xf>
    <xf numFmtId="0" fontId="36" fillId="21" borderId="0" xfId="103" applyFont="1" applyFill="1" applyAlignment="1">
      <alignment horizontal="left" vertical="center"/>
    </xf>
    <xf numFmtId="0" fontId="32" fillId="21" borderId="0" xfId="103" applyFont="1" applyFill="1" applyAlignment="1">
      <alignment horizontal="left" vertical="center"/>
    </xf>
    <xf numFmtId="0" fontId="32" fillId="21" borderId="0" xfId="103" applyFont="1" applyFill="1"/>
    <xf numFmtId="0" fontId="33" fillId="21" borderId="0" xfId="103" applyFont="1" applyFill="1" applyAlignment="1">
      <alignment horizontal="left" vertical="center"/>
    </xf>
    <xf numFmtId="0" fontId="33" fillId="25" borderId="11" xfId="103" applyFont="1" applyFill="1" applyBorder="1" applyAlignment="1">
      <alignment horizontal="center" vertical="center" wrapText="1"/>
    </xf>
    <xf numFmtId="0" fontId="33" fillId="25" borderId="11" xfId="103" applyFont="1" applyFill="1" applyBorder="1" applyAlignment="1">
      <alignment horizontal="center" vertical="center"/>
    </xf>
    <xf numFmtId="0" fontId="56" fillId="21" borderId="11" xfId="103" applyFont="1" applyFill="1" applyBorder="1"/>
    <xf numFmtId="177" fontId="57" fillId="27" borderId="11" xfId="103" applyNumberFormat="1" applyFont="1" applyFill="1" applyBorder="1"/>
    <xf numFmtId="0" fontId="56" fillId="21" borderId="0" xfId="103" applyFont="1" applyFill="1"/>
    <xf numFmtId="177" fontId="32" fillId="28" borderId="11" xfId="103" applyNumberFormat="1" applyFont="1" applyFill="1" applyBorder="1" applyAlignment="1">
      <alignment vertical="center"/>
    </xf>
    <xf numFmtId="0" fontId="33" fillId="21" borderId="0" xfId="103" applyFont="1" applyFill="1"/>
    <xf numFmtId="175" fontId="33" fillId="21" borderId="0" xfId="103" applyNumberFormat="1" applyFont="1" applyFill="1" applyAlignment="1">
      <alignment horizontal="center"/>
    </xf>
    <xf numFmtId="0" fontId="2" fillId="21" borderId="0" xfId="103" applyFill="1"/>
    <xf numFmtId="9" fontId="3" fillId="23" borderId="41" xfId="102" applyFont="1" applyFill="1" applyBorder="1" applyAlignment="1" applyProtection="1">
      <alignment horizontal="right" vertical="center"/>
      <protection locked="0"/>
    </xf>
    <xf numFmtId="180" fontId="40" fillId="0" borderId="30" xfId="0" applyNumberFormat="1" applyFont="1" applyBorder="1" applyAlignment="1">
      <alignment horizontal="right" vertical="center"/>
    </xf>
    <xf numFmtId="177" fontId="3" fillId="23" borderId="30" xfId="9" applyNumberFormat="1" applyFont="1" applyFill="1" applyBorder="1" applyAlignment="1" applyProtection="1">
      <alignment horizontal="center" vertical="center"/>
      <protection locked="0"/>
    </xf>
    <xf numFmtId="0" fontId="3" fillId="23" borderId="30" xfId="9" applyNumberFormat="1" applyFont="1" applyFill="1" applyBorder="1" applyAlignment="1" applyProtection="1">
      <alignment horizontal="left" vertical="center"/>
      <protection locked="0"/>
    </xf>
    <xf numFmtId="0" fontId="2" fillId="0" borderId="11" xfId="97" applyFont="1" applyBorder="1" applyAlignment="1">
      <alignment horizontal="left" vertical="center" wrapText="1"/>
    </xf>
    <xf numFmtId="0" fontId="40" fillId="0" borderId="0" xfId="0" applyFont="1" applyAlignment="1">
      <alignment horizontal="left" wrapText="1"/>
    </xf>
    <xf numFmtId="0" fontId="34" fillId="0" borderId="0" xfId="0" applyFont="1" applyAlignment="1">
      <alignment horizontal="left"/>
    </xf>
    <xf numFmtId="0" fontId="33" fillId="21" borderId="11" xfId="98" applyFont="1" applyFill="1" applyBorder="1" applyAlignment="1">
      <alignment vertical="center"/>
    </xf>
    <xf numFmtId="0" fontId="56" fillId="21" borderId="0" xfId="98" applyFont="1" applyFill="1" applyAlignment="1">
      <alignment vertical="center"/>
    </xf>
    <xf numFmtId="175" fontId="33" fillId="24" borderId="11" xfId="98" applyNumberFormat="1" applyFont="1" applyFill="1" applyBorder="1" applyAlignment="1">
      <alignment horizontal="center" vertical="center"/>
    </xf>
    <xf numFmtId="9" fontId="33" fillId="21" borderId="11" xfId="98" applyNumberFormat="1" applyFont="1" applyFill="1" applyBorder="1" applyAlignment="1">
      <alignment horizontal="center" vertical="center"/>
    </xf>
    <xf numFmtId="0" fontId="32" fillId="21" borderId="0" xfId="98" applyFont="1" applyFill="1" applyAlignment="1">
      <alignment horizontal="center" vertical="center"/>
    </xf>
    <xf numFmtId="0" fontId="33" fillId="21" borderId="0" xfId="98" applyFont="1" applyFill="1" applyAlignment="1">
      <alignment horizontal="left" vertical="center"/>
    </xf>
    <xf numFmtId="0" fontId="4" fillId="21" borderId="0" xfId="98" applyFill="1" applyAlignment="1">
      <alignment vertical="center"/>
    </xf>
    <xf numFmtId="176" fontId="32" fillId="21" borderId="0" xfId="98" applyNumberFormat="1" applyFont="1" applyFill="1" applyAlignment="1">
      <alignment horizontal="center" vertical="center"/>
    </xf>
    <xf numFmtId="9" fontId="33" fillId="21" borderId="0" xfId="98" applyNumberFormat="1" applyFont="1" applyFill="1" applyAlignment="1">
      <alignment horizontal="left" vertical="center"/>
    </xf>
    <xf numFmtId="175" fontId="32" fillId="21" borderId="0" xfId="98" applyNumberFormat="1" applyFont="1" applyFill="1" applyAlignment="1">
      <alignment horizontal="center" vertical="center"/>
    </xf>
    <xf numFmtId="175" fontId="33" fillId="26" borderId="11" xfId="101" applyNumberFormat="1" applyFont="1" applyFill="1" applyBorder="1" applyAlignment="1">
      <alignment horizontal="center" vertical="center"/>
    </xf>
    <xf numFmtId="9" fontId="32" fillId="21" borderId="0" xfId="99" applyFont="1" applyFill="1" applyAlignment="1">
      <alignment vertical="center"/>
    </xf>
    <xf numFmtId="0" fontId="33" fillId="0" borderId="11" xfId="98" applyFont="1" applyBorder="1" applyAlignment="1">
      <alignment vertical="center" wrapText="1" shrinkToFit="1"/>
    </xf>
    <xf numFmtId="175" fontId="33" fillId="29" borderId="11" xfId="101" applyNumberFormat="1" applyFont="1" applyFill="1" applyBorder="1" applyAlignment="1">
      <alignment horizontal="center" vertical="center"/>
    </xf>
    <xf numFmtId="0" fontId="34" fillId="21" borderId="0" xfId="98" applyFont="1" applyFill="1" applyAlignment="1">
      <alignment horizontal="center" vertical="center"/>
    </xf>
    <xf numFmtId="176" fontId="4" fillId="21" borderId="0" xfId="98" applyNumberFormat="1" applyFill="1" applyAlignment="1">
      <alignment vertical="center"/>
    </xf>
    <xf numFmtId="0" fontId="1" fillId="21" borderId="11" xfId="97" applyFont="1" applyFill="1" applyBorder="1" applyAlignment="1" applyProtection="1">
      <alignment horizontal="center" vertical="center"/>
      <protection locked="0"/>
    </xf>
    <xf numFmtId="176" fontId="41" fillId="29" borderId="11" xfId="9" applyNumberFormat="1" applyFont="1" applyFill="1" applyBorder="1" applyAlignment="1">
      <alignment horizontal="right" vertical="center"/>
    </xf>
    <xf numFmtId="176" fontId="38" fillId="29" borderId="21" xfId="97" applyNumberFormat="1" applyFont="1" applyFill="1" applyBorder="1" applyAlignment="1">
      <alignment horizontal="right" vertical="center"/>
    </xf>
    <xf numFmtId="0" fontId="47" fillId="0" borderId="0" xfId="0" applyFont="1"/>
    <xf numFmtId="0" fontId="49" fillId="0" borderId="0" xfId="0" applyFont="1"/>
    <xf numFmtId="0" fontId="58" fillId="0" borderId="0" xfId="0" applyFont="1"/>
    <xf numFmtId="0" fontId="59" fillId="0" borderId="0" xfId="0" applyFont="1"/>
    <xf numFmtId="0" fontId="41" fillId="25" borderId="54" xfId="0" applyFont="1" applyFill="1" applyBorder="1" applyAlignment="1">
      <alignment horizontal="left" vertical="center" wrapText="1"/>
    </xf>
    <xf numFmtId="9" fontId="3" fillId="23" borderId="54" xfId="102" applyFont="1" applyFill="1" applyBorder="1" applyAlignment="1" applyProtection="1">
      <alignment horizontal="right" vertical="center"/>
      <protection locked="0"/>
    </xf>
    <xf numFmtId="176" fontId="4" fillId="29" borderId="21" xfId="97" applyNumberFormat="1" applyFont="1" applyFill="1" applyBorder="1" applyAlignment="1">
      <alignment horizontal="right" vertical="center"/>
    </xf>
    <xf numFmtId="0" fontId="40" fillId="0" borderId="40" xfId="0" applyFont="1" applyBorder="1" applyAlignment="1">
      <alignment horizontal="left" wrapText="1"/>
    </xf>
    <xf numFmtId="0" fontId="45" fillId="0" borderId="0" xfId="0" applyFont="1" applyAlignment="1">
      <alignment wrapText="1"/>
    </xf>
    <xf numFmtId="176" fontId="3" fillId="29" borderId="11" xfId="97" applyNumberFormat="1" applyFont="1" applyFill="1" applyBorder="1" applyAlignment="1">
      <alignment horizontal="right" vertical="center"/>
    </xf>
    <xf numFmtId="0" fontId="48" fillId="21" borderId="0" xfId="0" applyFont="1" applyFill="1" applyAlignment="1">
      <alignment horizontal="center"/>
    </xf>
    <xf numFmtId="0" fontId="40" fillId="0" borderId="40" xfId="0" applyFont="1" applyBorder="1"/>
    <xf numFmtId="0" fontId="40" fillId="0" borderId="40" xfId="0" applyFont="1" applyBorder="1" applyAlignment="1">
      <alignment horizontal="center"/>
    </xf>
    <xf numFmtId="0" fontId="48" fillId="21" borderId="40" xfId="0" applyFont="1" applyFill="1" applyBorder="1" applyAlignment="1">
      <alignment horizontal="center"/>
    </xf>
    <xf numFmtId="0" fontId="40" fillId="21" borderId="40" xfId="0" applyFont="1" applyFill="1" applyBorder="1"/>
    <xf numFmtId="0" fontId="36" fillId="21" borderId="0" xfId="98" applyFont="1" applyFill="1" applyAlignment="1">
      <alignment horizontal="left" vertical="center" wrapText="1"/>
    </xf>
    <xf numFmtId="0" fontId="32" fillId="29" borderId="48" xfId="98" applyFont="1" applyFill="1" applyBorder="1" applyAlignment="1">
      <alignment horizontal="left" vertical="center" wrapText="1"/>
    </xf>
    <xf numFmtId="0" fontId="32" fillId="21" borderId="0" xfId="98" applyFont="1" applyFill="1" applyAlignment="1">
      <alignment horizontal="left" vertical="top" wrapText="1"/>
    </xf>
    <xf numFmtId="0" fontId="32" fillId="23" borderId="22" xfId="98" applyFont="1" applyFill="1" applyBorder="1" applyAlignment="1">
      <alignment horizontal="left" vertical="center" wrapText="1"/>
    </xf>
    <xf numFmtId="0" fontId="32" fillId="23" borderId="19" xfId="98" applyFont="1" applyFill="1" applyBorder="1" applyAlignment="1">
      <alignment horizontal="left" vertical="center" wrapText="1"/>
    </xf>
    <xf numFmtId="0" fontId="32" fillId="24" borderId="22" xfId="98" applyFont="1" applyFill="1" applyBorder="1" applyAlignment="1">
      <alignment horizontal="left" vertical="center" wrapText="1"/>
    </xf>
    <xf numFmtId="0" fontId="32" fillId="24" borderId="19" xfId="98" applyFont="1" applyFill="1" applyBorder="1" applyAlignment="1">
      <alignment horizontal="left" vertical="center" wrapText="1"/>
    </xf>
    <xf numFmtId="0" fontId="32" fillId="21" borderId="22" xfId="98" applyFont="1" applyFill="1" applyBorder="1" applyAlignment="1">
      <alignment horizontal="left" vertical="center" wrapText="1"/>
    </xf>
    <xf numFmtId="0" fontId="32" fillId="21" borderId="19" xfId="98" applyFont="1" applyFill="1" applyBorder="1" applyAlignment="1">
      <alignment horizontal="left" vertical="center"/>
    </xf>
    <xf numFmtId="0" fontId="36" fillId="0" borderId="0" xfId="98" applyFont="1" applyAlignment="1">
      <alignment horizontal="center" vertical="center"/>
    </xf>
    <xf numFmtId="0" fontId="40" fillId="0" borderId="11" xfId="0" applyFont="1" applyBorder="1" applyAlignment="1">
      <alignment horizontal="left" vertical="top" wrapText="1"/>
    </xf>
    <xf numFmtId="176" fontId="3" fillId="29" borderId="10" xfId="97" applyNumberFormat="1" applyFont="1" applyFill="1" applyBorder="1" applyAlignment="1">
      <alignment horizontal="right" vertical="center"/>
    </xf>
    <xf numFmtId="176" fontId="3" fillId="29" borderId="21" xfId="97" applyNumberFormat="1" applyFont="1" applyFill="1" applyBorder="1" applyAlignment="1">
      <alignment horizontal="right" vertical="center"/>
    </xf>
    <xf numFmtId="0" fontId="45" fillId="0" borderId="0" xfId="0" applyFont="1" applyAlignment="1">
      <alignment horizontal="left" vertical="center" wrapText="1"/>
    </xf>
    <xf numFmtId="0" fontId="42" fillId="0" borderId="22" xfId="0" applyFont="1" applyBorder="1"/>
    <xf numFmtId="0" fontId="42" fillId="0" borderId="23" xfId="0" applyFont="1" applyBorder="1"/>
    <xf numFmtId="0" fontId="42" fillId="0" borderId="19" xfId="0" applyFont="1" applyBorder="1"/>
    <xf numFmtId="0" fontId="40" fillId="0" borderId="0" xfId="0" applyFont="1" applyAlignment="1">
      <alignment horizontal="left" vertical="top" wrapText="1"/>
    </xf>
    <xf numFmtId="0" fontId="32" fillId="0" borderId="0" xfId="0" applyFont="1" applyAlignment="1">
      <alignment horizontal="left" vertical="top" wrapText="1"/>
    </xf>
    <xf numFmtId="0" fontId="40" fillId="0" borderId="0" xfId="0" applyFont="1" applyAlignment="1">
      <alignment horizontal="left" wrapText="1"/>
    </xf>
    <xf numFmtId="0" fontId="39" fillId="0" borderId="11" xfId="0" applyFont="1" applyBorder="1" applyAlignment="1">
      <alignment horizontal="left" vertical="top" wrapText="1"/>
    </xf>
    <xf numFmtId="0" fontId="34" fillId="0" borderId="0" xfId="0" applyFont="1" applyAlignment="1">
      <alignment horizontal="left"/>
    </xf>
    <xf numFmtId="0" fontId="38" fillId="25" borderId="11" xfId="97" applyFont="1" applyFill="1" applyBorder="1" applyAlignment="1">
      <alignment horizontal="left" vertical="center" wrapText="1"/>
    </xf>
    <xf numFmtId="0" fontId="33" fillId="25" borderId="11" xfId="0" applyFont="1" applyFill="1" applyBorder="1" applyAlignment="1">
      <alignment horizontal="left" vertical="center"/>
    </xf>
    <xf numFmtId="0" fontId="5" fillId="23" borderId="11" xfId="9" applyNumberFormat="1" applyFont="1" applyFill="1" applyBorder="1" applyAlignment="1" applyProtection="1">
      <alignment horizontal="left" vertical="center"/>
      <protection locked="0"/>
    </xf>
    <xf numFmtId="0" fontId="32" fillId="0" borderId="55" xfId="0" applyFont="1" applyBorder="1" applyAlignment="1">
      <alignment horizontal="left"/>
    </xf>
    <xf numFmtId="0" fontId="32" fillId="0" borderId="54" xfId="0" applyFont="1" applyBorder="1" applyAlignment="1">
      <alignment horizontal="left"/>
    </xf>
    <xf numFmtId="0" fontId="41" fillId="0" borderId="22" xfId="0" applyFont="1" applyBorder="1" applyAlignment="1">
      <alignment horizontal="left" vertical="center" wrapText="1"/>
    </xf>
    <xf numFmtId="0" fontId="41" fillId="0" borderId="23" xfId="0" applyFont="1" applyBorder="1" applyAlignment="1">
      <alignment horizontal="left" vertical="center" wrapText="1"/>
    </xf>
    <xf numFmtId="0" fontId="32" fillId="0" borderId="11" xfId="0" applyFont="1" applyBorder="1" applyAlignment="1">
      <alignment horizontal="left" vertical="top" wrapText="1"/>
    </xf>
    <xf numFmtId="0" fontId="41" fillId="25" borderId="48" xfId="0" applyFont="1" applyFill="1" applyBorder="1" applyAlignment="1">
      <alignment horizontal="left" vertical="center" wrapText="1"/>
    </xf>
    <xf numFmtId="0" fontId="40" fillId="0" borderId="48" xfId="0" applyFont="1" applyBorder="1" applyAlignment="1">
      <alignment horizontal="left" vertical="top" wrapText="1"/>
    </xf>
    <xf numFmtId="0" fontId="40" fillId="0" borderId="30" xfId="0" applyFont="1" applyBorder="1" applyAlignment="1">
      <alignment horizontal="left" vertical="top" wrapText="1"/>
    </xf>
    <xf numFmtId="0" fontId="41" fillId="0" borderId="56" xfId="0" applyFont="1" applyBorder="1" applyAlignment="1">
      <alignment horizontal="left" vertical="center" wrapText="1"/>
    </xf>
    <xf numFmtId="0" fontId="41" fillId="0" borderId="57" xfId="0" applyFont="1" applyBorder="1" applyAlignment="1">
      <alignment horizontal="left" vertical="center" wrapText="1"/>
    </xf>
    <xf numFmtId="0" fontId="41" fillId="0" borderId="58" xfId="0" applyFont="1" applyBorder="1" applyAlignment="1">
      <alignment horizontal="left" vertical="center" wrapText="1"/>
    </xf>
    <xf numFmtId="0" fontId="32" fillId="0" borderId="11" xfId="0" applyFont="1" applyBorder="1" applyAlignment="1">
      <alignment horizontal="left"/>
    </xf>
    <xf numFmtId="0" fontId="39" fillId="0" borderId="30" xfId="0" applyFont="1" applyBorder="1" applyAlignment="1">
      <alignment horizontal="left" vertical="top" wrapText="1"/>
    </xf>
    <xf numFmtId="0" fontId="41" fillId="0" borderId="39" xfId="0" applyFont="1" applyBorder="1" applyAlignment="1">
      <alignment horizontal="left" vertical="center" wrapText="1"/>
    </xf>
    <xf numFmtId="0" fontId="41" fillId="0" borderId="40" xfId="0" applyFont="1" applyBorder="1" applyAlignment="1">
      <alignment horizontal="left" vertical="center" wrapText="1"/>
    </xf>
    <xf numFmtId="0" fontId="33" fillId="21" borderId="0" xfId="103" applyFont="1" applyFill="1" applyAlignment="1">
      <alignment horizontal="left" vertical="center"/>
    </xf>
    <xf numFmtId="0" fontId="32" fillId="21" borderId="0" xfId="103" applyFont="1" applyFill="1" applyAlignment="1">
      <alignment horizontal="left" vertical="center" wrapText="1"/>
    </xf>
    <xf numFmtId="0" fontId="33" fillId="23" borderId="31" xfId="103" applyFont="1" applyFill="1" applyBorder="1" applyAlignment="1">
      <alignment vertical="top" wrapText="1"/>
    </xf>
    <xf numFmtId="0" fontId="2" fillId="23" borderId="32" xfId="103" applyFill="1" applyBorder="1" applyAlignment="1">
      <alignment vertical="top" wrapText="1"/>
    </xf>
    <xf numFmtId="0" fontId="2" fillId="23" borderId="33" xfId="103" applyFill="1" applyBorder="1" applyAlignment="1">
      <alignment vertical="top" wrapText="1"/>
    </xf>
    <xf numFmtId="0" fontId="2" fillId="23" borderId="34" xfId="103" applyFill="1" applyBorder="1" applyAlignment="1">
      <alignment vertical="top" wrapText="1"/>
    </xf>
    <xf numFmtId="0" fontId="2" fillId="23" borderId="0" xfId="103" applyFill="1" applyAlignment="1">
      <alignment vertical="top" wrapText="1"/>
    </xf>
    <xf numFmtId="0" fontId="2" fillId="23" borderId="35" xfId="103" applyFill="1" applyBorder="1" applyAlignment="1">
      <alignment vertical="top" wrapText="1"/>
    </xf>
    <xf numFmtId="0" fontId="2" fillId="23" borderId="36" xfId="103" applyFill="1" applyBorder="1" applyAlignment="1">
      <alignment vertical="top" wrapText="1"/>
    </xf>
    <xf numFmtId="0" fontId="2" fillId="23" borderId="37" xfId="103" applyFill="1" applyBorder="1" applyAlignment="1">
      <alignment vertical="top" wrapText="1"/>
    </xf>
    <xf numFmtId="0" fontId="2" fillId="23" borderId="38" xfId="103" applyFill="1" applyBorder="1" applyAlignment="1">
      <alignment vertical="top" wrapText="1"/>
    </xf>
  </cellXfs>
  <cellStyles count="176">
    <cellStyle name="addeddata" xfId="1" xr:uid="{00000000-0005-0000-0000-000000000000}"/>
    <cellStyle name="blue" xfId="2" xr:uid="{00000000-0005-0000-0000-000001000000}"/>
    <cellStyle name="blue nos" xfId="3" xr:uid="{00000000-0005-0000-0000-000002000000}"/>
    <cellStyle name="blue nos 2" xfId="163" xr:uid="{36E1D6F1-CAE7-44F9-B685-E59762A79A43}"/>
    <cellStyle name="blue percentage" xfId="4" xr:uid="{00000000-0005-0000-0000-000003000000}"/>
    <cellStyle name="blue percentage 2" xfId="129" xr:uid="{82EC8FA2-683E-41FE-9595-21A634FEF0D2}"/>
    <cellStyle name="blue titles" xfId="5" xr:uid="{00000000-0005-0000-0000-000004000000}"/>
    <cellStyle name="blue titles 2" xfId="162" xr:uid="{06E11CB6-1857-4D03-9216-99A6B6FD1097}"/>
    <cellStyle name="check" xfId="6" xr:uid="{00000000-0005-0000-0000-000005000000}"/>
    <cellStyle name="costingbreaker" xfId="7" xr:uid="{00000000-0005-0000-0000-000006000000}"/>
    <cellStyle name="costingbreaker 2" xfId="161" xr:uid="{1E827A55-DE7E-442E-B2A5-FC6D6E4BD429}"/>
    <cellStyle name="costsection" xfId="8" xr:uid="{00000000-0005-0000-0000-000007000000}"/>
    <cellStyle name="costsection 2" xfId="160" xr:uid="{32FF092C-B5D1-4806-8F2A-79C233AB3BC1}"/>
    <cellStyle name="Currency" xfId="9" builtinId="4"/>
    <cellStyle name="Currency [0] gray" xfId="10" xr:uid="{00000000-0005-0000-0000-000009000000}"/>
    <cellStyle name="Currency [0] gray 2" xfId="159" xr:uid="{679F0FCA-EF40-4F6D-B65B-ED003C7A03C6}"/>
    <cellStyle name="Currency [0] none" xfId="11" xr:uid="{00000000-0005-0000-0000-00000A000000}"/>
    <cellStyle name="Currency blue" xfId="12" xr:uid="{00000000-0005-0000-0000-00000B000000}"/>
    <cellStyle name="Currency blue 2" xfId="111" xr:uid="{E2770CE2-798B-4C33-AF97-348771DE7201}"/>
    <cellStyle name="Currency blue 3" xfId="158" xr:uid="{EDBDD0DD-EADB-4CDC-9746-AB7C12C6C231}"/>
    <cellStyle name="darkgray" xfId="13" xr:uid="{00000000-0005-0000-0000-00000C000000}"/>
    <cellStyle name="days grey" xfId="14" xr:uid="{00000000-0005-0000-0000-00000D000000}"/>
    <cellStyle name="days grey 2" xfId="157" xr:uid="{C8FFCC47-9F4A-4B33-9C35-86207E814CE2}"/>
    <cellStyle name="do not touch" xfId="15" xr:uid="{00000000-0005-0000-0000-00000E000000}"/>
    <cellStyle name="do not touch 2" xfId="156" xr:uid="{C39BCA39-6F59-47C2-B4D7-0A69A5334612}"/>
    <cellStyle name="do not touch curre" xfId="16" xr:uid="{00000000-0005-0000-0000-00000F000000}"/>
    <cellStyle name="do not touch curre 2" xfId="114" xr:uid="{969A609C-0E71-4549-9480-7D5661768061}"/>
    <cellStyle name="do not touch curre 3" xfId="155" xr:uid="{43247EFB-0424-449E-ACBA-DBBE835680B8}"/>
    <cellStyle name="do not touch date" xfId="17" xr:uid="{00000000-0005-0000-0000-000010000000}"/>
    <cellStyle name="do not touch date 2" xfId="104" xr:uid="{78FAFE30-F6A1-48E0-A93B-A5D109626C4C}"/>
    <cellStyle name="do not touch gross" xfId="18" xr:uid="{00000000-0005-0000-0000-000011000000}"/>
    <cellStyle name="do not touch gross 2" xfId="154" xr:uid="{A08E7817-2116-4796-A8E3-4835F11DFBD5}"/>
    <cellStyle name="do not touch no" xfId="19" xr:uid="{00000000-0005-0000-0000-000012000000}"/>
    <cellStyle name="do not touch no 2" xfId="153" xr:uid="{9C88AD0C-086E-44E8-9EB9-A5588160CE5F}"/>
    <cellStyle name="do not touch no no dec" xfId="20" xr:uid="{00000000-0005-0000-0000-000013000000}"/>
    <cellStyle name="do not touch no no dec 2" xfId="116" xr:uid="{746FB096-348E-464C-ADE1-DF96D6F83E00}"/>
    <cellStyle name="do not touch no no dec 3" xfId="152" xr:uid="{D4D7CAE0-FCEA-47C5-8034-493BB4B2B1B8}"/>
    <cellStyle name="do not touch perc" xfId="21" xr:uid="{00000000-0005-0000-0000-000014000000}"/>
    <cellStyle name="do not touch perc 2" xfId="117" xr:uid="{B63BC1BB-6F98-4189-BB7E-88FDBAC7DE37}"/>
    <cellStyle name="do not touch perc 3" xfId="151" xr:uid="{B52D4A79-CE41-4670-BB7C-5CC5243730A9}"/>
    <cellStyle name="Enter amount" xfId="22" xr:uid="{00000000-0005-0000-0000-000015000000}"/>
    <cellStyle name="Enter amount 2" xfId="118" xr:uid="{8215C6BD-B93B-49F4-8884-E72CECB0493A}"/>
    <cellStyle name="Enter amount 3" xfId="150" xr:uid="{BF5A57B6-C144-40AA-A065-80FCFF5D9C1F}"/>
    <cellStyle name="Enter date" xfId="23" xr:uid="{00000000-0005-0000-0000-000016000000}"/>
    <cellStyle name="Enter date 2" xfId="149" xr:uid="{FA3D8740-A4F3-4DC6-A336-B47A97444114}"/>
    <cellStyle name="Enter percentage" xfId="24" xr:uid="{00000000-0005-0000-0000-000017000000}"/>
    <cellStyle name="Enter percentage 2" xfId="120" xr:uid="{B74E37E4-8003-4CE6-85AA-B23F676FB084}"/>
    <cellStyle name="Enter percentage 3" xfId="148" xr:uid="{AD01C4C8-118A-4D60-A50C-515F109A06F4}"/>
    <cellStyle name="Enter text" xfId="25" xr:uid="{00000000-0005-0000-0000-000018000000}"/>
    <cellStyle name="Enter text 2" xfId="121" xr:uid="{58B35A9C-8F17-45A3-810A-9C9DC750E508}"/>
    <cellStyle name="Enter text 3" xfId="147" xr:uid="{4FA0F065-C1CC-4AF5-B407-E4E3D4DD254F}"/>
    <cellStyle name="Enter text bold" xfId="26" xr:uid="{00000000-0005-0000-0000-000019000000}"/>
    <cellStyle name="Enter text bold 2" xfId="169" xr:uid="{08EDDCAD-9F98-4CDB-BFB2-774D611F8E92}"/>
    <cellStyle name="Enter time" xfId="27" xr:uid="{00000000-0005-0000-0000-00001A000000}"/>
    <cellStyle name="Enter time 2" xfId="146" xr:uid="{52B64F3A-F711-45FC-91C1-E18592ADEE0B}"/>
    <cellStyle name="gray" xfId="28" xr:uid="{00000000-0005-0000-0000-00001B000000}"/>
    <cellStyle name="green" xfId="29" xr:uid="{00000000-0005-0000-0000-00001C000000}"/>
    <cellStyle name="green costs" xfId="30" xr:uid="{00000000-0005-0000-0000-00001D000000}"/>
    <cellStyle name="green costs 2" xfId="145" xr:uid="{04EAB72C-4862-4A56-88C8-79B97888CAA0}"/>
    <cellStyle name="green percentage" xfId="31" xr:uid="{00000000-0005-0000-0000-00001E000000}"/>
    <cellStyle name="green percentage 2" xfId="144" xr:uid="{3DFD8D6A-6248-4B09-AC81-2D5CB679FF3A}"/>
    <cellStyle name="green title" xfId="32" xr:uid="{00000000-0005-0000-0000-00001F000000}"/>
    <cellStyle name="green title 2" xfId="143" xr:uid="{636B6FC2-D065-4967-A7D3-DB95DB38F96F}"/>
    <cellStyle name="Grey" xfId="33" xr:uid="{00000000-0005-0000-0000-000020000000}"/>
    <cellStyle name="growth" xfId="34" xr:uid="{00000000-0005-0000-0000-000021000000}"/>
    <cellStyle name="heading" xfId="35" xr:uid="{00000000-0005-0000-0000-000022000000}"/>
    <cellStyle name="Heading 1" xfId="36" builtinId="16" customBuiltin="1"/>
    <cellStyle name="heading 2" xfId="142" xr:uid="{98A38338-811B-4E80-A253-AE2C140BD3E2}"/>
    <cellStyle name="Heading Side" xfId="37" xr:uid="{00000000-0005-0000-0000-000024000000}"/>
    <cellStyle name="Heading Side 2" xfId="141" xr:uid="{8F704C3D-BEFE-4E65-9382-05AB9CFC7671}"/>
    <cellStyle name="Heading1" xfId="38" xr:uid="{00000000-0005-0000-0000-000025000000}"/>
    <cellStyle name="Heading1 2" xfId="140" xr:uid="{59B0FD2B-DBB7-4759-949C-B16535E6D0FA}"/>
    <cellStyle name="Input [yellow]" xfId="39" xr:uid="{00000000-0005-0000-0000-000026000000}"/>
    <cellStyle name="Input [yellow] 2" xfId="139" xr:uid="{EE126CF2-C4FD-4DEF-B291-1545C9A30115}"/>
    <cellStyle name="Instruction" xfId="40" xr:uid="{00000000-0005-0000-0000-000027000000}"/>
    <cellStyle name="Instruction 2" xfId="131" xr:uid="{ECD04784-3209-4E07-9127-ED3956A5070D}"/>
    <cellStyle name="Instruction 3" xfId="138" xr:uid="{C2E1ECEC-4D95-49E5-B2CB-94EF7338B413}"/>
    <cellStyle name="Instruction boldright" xfId="41" xr:uid="{00000000-0005-0000-0000-000028000000}"/>
    <cellStyle name="Instruction boldright 2" xfId="137" xr:uid="{F36AF4A4-478C-4E95-9DDC-226F146298CE}"/>
    <cellStyle name="Instruction red" xfId="42" xr:uid="{00000000-0005-0000-0000-000029000000}"/>
    <cellStyle name="Instruction red 2" xfId="136" xr:uid="{91FC9C3E-B7DB-488E-A2A0-740A7F1BE948}"/>
    <cellStyle name="mauve nos" xfId="43" xr:uid="{00000000-0005-0000-0000-00002A000000}"/>
    <cellStyle name="mauve nos 2" xfId="135" xr:uid="{94650D35-66E4-48FF-AD28-D33572BF8A0C}"/>
    <cellStyle name="mauve titles" xfId="44" xr:uid="{00000000-0005-0000-0000-00002B000000}"/>
    <cellStyle name="mauve titles 2" xfId="134" xr:uid="{72FC24EB-64F8-428F-9401-71B44AA9F4A8}"/>
    <cellStyle name="Normal" xfId="0" builtinId="0"/>
    <cellStyle name="Normal - Style1" xfId="45" xr:uid="{00000000-0005-0000-0000-00002D000000}"/>
    <cellStyle name="Normal - Style2" xfId="46" xr:uid="{00000000-0005-0000-0000-00002E000000}"/>
    <cellStyle name="Normal - Style3" xfId="47" xr:uid="{00000000-0005-0000-0000-00002F000000}"/>
    <cellStyle name="Normal - Style4" xfId="48" xr:uid="{00000000-0005-0000-0000-000030000000}"/>
    <cellStyle name="Normal - Style5" xfId="49" xr:uid="{00000000-0005-0000-0000-000031000000}"/>
    <cellStyle name="Normal - Style6" xfId="50" xr:uid="{00000000-0005-0000-0000-000032000000}"/>
    <cellStyle name="Normal - Style7" xfId="51" xr:uid="{00000000-0005-0000-0000-000033000000}"/>
    <cellStyle name="Normal - Style8" xfId="52" xr:uid="{00000000-0005-0000-0000-000034000000}"/>
    <cellStyle name="Normal small" xfId="53" xr:uid="{00000000-0005-0000-0000-000035000000}"/>
    <cellStyle name="Normal_ST JOHNS SHOPPING BASKET RESULTS" xfId="54" xr:uid="{00000000-0005-0000-0000-000036000000}"/>
    <cellStyle name="nos blue" xfId="55" xr:uid="{00000000-0005-0000-0000-000037000000}"/>
    <cellStyle name="nos blue 2" xfId="133" xr:uid="{C9C1C42F-3B89-4870-85DD-D48024D448A0}"/>
    <cellStyle name="Nos Centre" xfId="56" xr:uid="{00000000-0005-0000-0000-000038000000}"/>
    <cellStyle name="Nos Centre 2 dec" xfId="57" xr:uid="{00000000-0005-0000-0000-000039000000}"/>
    <cellStyle name="Nos Centre 2 dec 2" xfId="132" xr:uid="{81674CB8-31BB-4C75-AE6C-7E140024F99A}"/>
    <cellStyle name="Nos Centre_Proforma EVA Test" xfId="58" xr:uid="{00000000-0005-0000-0000-00003A000000}"/>
    <cellStyle name="Nos Comma 0 dec" xfId="59" xr:uid="{00000000-0005-0000-0000-00003B000000}"/>
    <cellStyle name="Nos Comma 0 dec 2" xfId="130" xr:uid="{A7B2C7B8-8F53-4465-B9A9-B7F68989E3F4}"/>
    <cellStyle name="nos time" xfId="60" xr:uid="{00000000-0005-0000-0000-00003C000000}"/>
    <cellStyle name="nos titles" xfId="61" xr:uid="{00000000-0005-0000-0000-00003D000000}"/>
    <cellStyle name="oragne percentage" xfId="62" xr:uid="{00000000-0005-0000-0000-00003E000000}"/>
    <cellStyle name="oragne percentage 2" xfId="128" xr:uid="{24D22036-82E3-4EFA-8B36-C7DA020A8CF9}"/>
    <cellStyle name="orange no" xfId="63" xr:uid="{00000000-0005-0000-0000-00003F000000}"/>
    <cellStyle name="orange no 2" xfId="127" xr:uid="{567D3526-E5FE-467B-BB0A-3093C0FB6EE1}"/>
    <cellStyle name="orange profit" xfId="64" xr:uid="{00000000-0005-0000-0000-000040000000}"/>
    <cellStyle name="orange profit 2" xfId="126" xr:uid="{F3337ACD-0654-44C3-9B9F-A28CFA58E97E}"/>
    <cellStyle name="paleblue" xfId="65" xr:uid="{00000000-0005-0000-0000-000041000000}"/>
    <cellStyle name="Percent" xfId="102" builtinId="5"/>
    <cellStyle name="Percent [2]" xfId="66" xr:uid="{00000000-0005-0000-0000-000042000000}"/>
    <cellStyle name="percent small" xfId="67" xr:uid="{00000000-0005-0000-0000-000043000000}"/>
    <cellStyle name="percent small 2" xfId="125" xr:uid="{28D1BFC7-B678-4C8A-BE10-9784CA7D4849}"/>
    <cellStyle name="percentage grey" xfId="68" xr:uid="{00000000-0005-0000-0000-000044000000}"/>
    <cellStyle name="percentage grey 2" xfId="124" xr:uid="{F6D2F481-C614-4752-BC32-3EE4561E88EC}"/>
    <cellStyle name="percentage lines" xfId="69" xr:uid="{00000000-0005-0000-0000-000045000000}"/>
    <cellStyle name="percentage lines 2" xfId="123" xr:uid="{B4FFBB88-DF85-4A40-B5E4-16B8544669F6}"/>
    <cellStyle name="percentage lines org" xfId="70" xr:uid="{00000000-0005-0000-0000-000046000000}"/>
    <cellStyle name="percentage lines org 2" xfId="122" xr:uid="{E6D32F42-B923-4090-93C7-0A0AB057A785}"/>
    <cellStyle name="pink" xfId="71" xr:uid="{00000000-0005-0000-0000-000047000000}"/>
    <cellStyle name="profit no" xfId="72" xr:uid="{00000000-0005-0000-0000-000048000000}"/>
    <cellStyle name="profit no 2" xfId="119" xr:uid="{9B8B3D32-011D-4367-96D7-47434282A4B5}"/>
    <cellStyle name="Prozent 2" xfId="99" xr:uid="{3FBAC0DD-2C4F-4487-866B-0F0F2E7EC457}"/>
    <cellStyle name="Prozent 2 2" xfId="166" xr:uid="{D013578D-7512-4C13-B18C-FCB115934AC4}"/>
    <cellStyle name="Rednotes" xfId="73" xr:uid="{00000000-0005-0000-0000-000049000000}"/>
    <cellStyle name="Side titles" xfId="74" xr:uid="{00000000-0005-0000-0000-00004A000000}"/>
    <cellStyle name="Side titles centre" xfId="75" xr:uid="{00000000-0005-0000-0000-00004B000000}"/>
    <cellStyle name="Side titles centre 2" xfId="115" xr:uid="{10A681F4-4045-47AB-A606-8AADF1A9D9C7}"/>
    <cellStyle name="Side titles dates" xfId="76" xr:uid="{00000000-0005-0000-0000-00004C000000}"/>
    <cellStyle name="Side titles days" xfId="77" xr:uid="{00000000-0005-0000-0000-00004D000000}"/>
    <cellStyle name="Side titles days 2" xfId="113" xr:uid="{BAD7D9C9-0429-4C6F-980C-460BB991B790}"/>
    <cellStyle name="Side titles grey" xfId="78" xr:uid="{00000000-0005-0000-0000-00004E000000}"/>
    <cellStyle name="Side titles grey 2" xfId="112" xr:uid="{B2028EB1-9C5B-4BBA-ADA2-BD1DD4C461A8}"/>
    <cellStyle name="Side titles perc" xfId="79" xr:uid="{00000000-0005-0000-0000-00004F000000}"/>
    <cellStyle name="Side titles_Proforma EVA Test" xfId="80" xr:uid="{00000000-0005-0000-0000-000050000000}"/>
    <cellStyle name="Standard 2" xfId="97" xr:uid="{00000000-0005-0000-0000-000051000000}"/>
    <cellStyle name="Standard 2 2" xfId="100" xr:uid="{3C5BA731-351F-43F1-8D51-55295ED84E79}"/>
    <cellStyle name="Standard 2 2 2" xfId="167" xr:uid="{8ECA9B2E-80EC-426C-BCF5-3B33A3337119}"/>
    <cellStyle name="Standard 2 3" xfId="164" xr:uid="{21AB52C8-9A74-4C42-82C8-E750016567B3}"/>
    <cellStyle name="Standard 3" xfId="98" xr:uid="{538E2267-074C-44EC-9CC4-F090B35A0BC6}"/>
    <cellStyle name="Standard 3 2" xfId="165" xr:uid="{5181FCD5-4858-4CD6-B4B3-9AD731F807C7}"/>
    <cellStyle name="Standard 4" xfId="103" xr:uid="{2D3C28A9-84E0-4DA9-B143-055C4F1BC241}"/>
    <cellStyle name="Standard 4 2" xfId="170" xr:uid="{0133B6C8-D411-42B1-902D-408F6CAEE44D}"/>
    <cellStyle name="subheadings" xfId="81" xr:uid="{00000000-0005-0000-0000-000052000000}"/>
    <cellStyle name="subheadings 2" xfId="109" xr:uid="{0BBBB81F-1175-4AFB-8B03-4EFB1D112296}"/>
    <cellStyle name="Sub-Title Black" xfId="82" xr:uid="{00000000-0005-0000-0000-000053000000}"/>
    <cellStyle name="tan" xfId="83" xr:uid="{00000000-0005-0000-0000-000054000000}"/>
    <cellStyle name="Title Black" xfId="84" xr:uid="{00000000-0005-0000-0000-000055000000}"/>
    <cellStyle name="Title Black 2" xfId="108" xr:uid="{18090D3A-AC49-4C4C-86B6-EA71A59DB4C0}"/>
    <cellStyle name="Title Red" xfId="85" xr:uid="{00000000-0005-0000-0000-000056000000}"/>
    <cellStyle name="Tot No Comma 0" xfId="86" xr:uid="{00000000-0005-0000-0000-000057000000}"/>
    <cellStyle name="Tot No Comma 0 2" xfId="107" xr:uid="{74572DB3-020D-4D45-86E6-9471CBF6E403}"/>
    <cellStyle name="Tot Nos Centre 0 dec" xfId="87" xr:uid="{00000000-0005-0000-0000-000058000000}"/>
    <cellStyle name="Tot Nos Centre 0 dec 2" xfId="106" xr:uid="{AD6876F1-24C8-4F09-9BA8-B5042A862F6C}"/>
    <cellStyle name="total gray" xfId="88" xr:uid="{00000000-0005-0000-0000-000059000000}"/>
    <cellStyle name="total gray 2" xfId="105" xr:uid="{0E648D8A-ADAD-4C9D-8352-34477C3E83D0}"/>
    <cellStyle name="total gray no" xfId="89" xr:uid="{00000000-0005-0000-0000-00005A000000}"/>
    <cellStyle name="total gray no 2" xfId="171" xr:uid="{BFC2E745-F208-4578-AAA2-6F43BC705976}"/>
    <cellStyle name="total gray_Proforma EVA Test" xfId="90" xr:uid="{00000000-0005-0000-0000-00005B000000}"/>
    <cellStyle name="total red" xfId="91" xr:uid="{00000000-0005-0000-0000-00005C000000}"/>
    <cellStyle name="total red 2" xfId="172" xr:uid="{85231C34-15F5-4793-9A19-1C78B0065C26}"/>
    <cellStyle name="Total title" xfId="92" xr:uid="{00000000-0005-0000-0000-00005D000000}"/>
    <cellStyle name="Total title 2" xfId="173" xr:uid="{6A70C880-C9F0-4492-87D9-8965119EC79E}"/>
    <cellStyle name="violet" xfId="93" xr:uid="{00000000-0005-0000-0000-00005E000000}"/>
    <cellStyle name="Währung 2" xfId="101" xr:uid="{639B71E9-B5BF-40FC-9CAC-B61DEA9293B9}"/>
    <cellStyle name="Währung 2 2" xfId="168" xr:uid="{165299AF-399F-4706-887A-6339B588C44A}"/>
    <cellStyle name="Währung 3" xfId="110" xr:uid="{A433F44B-EF19-400C-A770-C63DDDDD953C}"/>
    <cellStyle name="yellow" xfId="94" xr:uid="{00000000-0005-0000-0000-00005F000000}"/>
    <cellStyle name="YELLOW TITLES" xfId="95" xr:uid="{00000000-0005-0000-0000-000060000000}"/>
    <cellStyle name="YELLOW TITLES 2" xfId="174" xr:uid="{1C6B76F8-3354-4E1C-88FB-487CE4CBF8D5}"/>
    <cellStyle name="YLLOW NOS" xfId="96" xr:uid="{00000000-0005-0000-0000-000061000000}"/>
    <cellStyle name="YLLOW NOS 2" xfId="175" xr:uid="{7A6F2D21-BD55-45DE-AACA-124DCA13DA87}"/>
  </cellStyles>
  <dxfs count="0"/>
  <tableStyles count="0" defaultTableStyle="TableStyleMedium9" defaultPivotStyle="PivotStyleLight16"/>
  <colors>
    <mruColors>
      <color rgb="FFFF99FF"/>
      <color rgb="FFFFFF99"/>
      <color rgb="FFFFFF00"/>
      <color rgb="FFFF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X:\Bds\Fin%20Controllers\Shelley's%20Docs\CERs&amp;ASSETS\US%20Embassy.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illbank01\user_data\WINDOWS\TEMP\documents\Tenders\CSCMaidstone\CSCMaidstoneMath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riginal"/>
      <sheetName val="CATANN8"/>
    </sheetNames>
    <sheetDataSet>
      <sheetData sheetId="0" refreshError="1"/>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Cost &amp; Sales - Breakfast"/>
      <sheetName val="Labour"/>
      <sheetName val="Sundry"/>
    </sheetNames>
    <sheetDataSet>
      <sheetData sheetId="0" refreshError="1"/>
      <sheetData sheetId="1" refreshError="1"/>
      <sheetData sheetId="2" refreshError="1"/>
      <sheetData sheetId="3"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2DB50A-D38B-47B5-BE5A-D6F9A6A538BE}">
  <sheetPr>
    <tabColor rgb="FFFF99FF"/>
  </sheetPr>
  <dimension ref="B1:E39"/>
  <sheetViews>
    <sheetView tabSelected="1" zoomScale="77" workbookViewId="0">
      <selection activeCell="G4" sqref="F4:G4"/>
    </sheetView>
  </sheetViews>
  <sheetFormatPr defaultColWidth="8.25" defaultRowHeight="12.75" x14ac:dyDescent="0.2"/>
  <cols>
    <col min="1" max="1" width="4.125" style="37" customWidth="1"/>
    <col min="2" max="2" width="52.25" style="37" customWidth="1"/>
    <col min="3" max="3" width="27.875" style="36" customWidth="1"/>
    <col min="4" max="4" width="38.875" style="37" customWidth="1"/>
    <col min="5" max="5" width="43.5" style="37" customWidth="1"/>
    <col min="6" max="16384" width="8.25" style="37"/>
  </cols>
  <sheetData>
    <row r="1" spans="2:5" s="34" customFormat="1" ht="48.95" customHeight="1" x14ac:dyDescent="0.15">
      <c r="B1" s="171" t="s">
        <v>46</v>
      </c>
      <c r="C1" s="171"/>
      <c r="D1" s="171"/>
    </row>
    <row r="2" spans="2:5" ht="16.350000000000001" customHeight="1" x14ac:dyDescent="0.2">
      <c r="B2" s="35" t="s">
        <v>34</v>
      </c>
    </row>
    <row r="3" spans="2:5" s="40" customFormat="1" ht="224.85" customHeight="1" x14ac:dyDescent="0.15">
      <c r="B3" s="173" t="s">
        <v>120</v>
      </c>
      <c r="C3" s="173"/>
      <c r="D3" s="173"/>
      <c r="E3" s="39"/>
    </row>
    <row r="4" spans="2:5" ht="27.95" customHeight="1" x14ac:dyDescent="0.2">
      <c r="B4" s="41" t="s">
        <v>35</v>
      </c>
      <c r="D4" s="38"/>
      <c r="E4" s="39"/>
    </row>
    <row r="5" spans="2:5" s="59" customFormat="1" ht="31.9" customHeight="1" x14ac:dyDescent="0.15">
      <c r="B5" s="174" t="s">
        <v>36</v>
      </c>
      <c r="C5" s="175"/>
      <c r="D5" s="57"/>
      <c r="E5" s="58"/>
    </row>
    <row r="6" spans="2:5" s="59" customFormat="1" ht="31.9" customHeight="1" x14ac:dyDescent="0.15">
      <c r="B6" s="176" t="s">
        <v>37</v>
      </c>
      <c r="C6" s="177"/>
      <c r="D6" s="57"/>
      <c r="E6" s="58"/>
    </row>
    <row r="7" spans="2:5" s="59" customFormat="1" ht="31.9" customHeight="1" x14ac:dyDescent="0.15">
      <c r="B7" s="178" t="s">
        <v>48</v>
      </c>
      <c r="C7" s="179"/>
      <c r="D7" s="57"/>
      <c r="E7" s="58"/>
    </row>
    <row r="8" spans="2:5" s="59" customFormat="1" ht="31.9" customHeight="1" x14ac:dyDescent="0.15">
      <c r="B8" s="172" t="s">
        <v>130</v>
      </c>
      <c r="C8" s="172"/>
      <c r="D8" s="57"/>
      <c r="E8" s="58"/>
    </row>
    <row r="9" spans="2:5" ht="12" customHeight="1" x14ac:dyDescent="0.2"/>
    <row r="10" spans="2:5" x14ac:dyDescent="0.2">
      <c r="B10" s="42" t="s">
        <v>38</v>
      </c>
      <c r="C10" s="43" t="s">
        <v>39</v>
      </c>
    </row>
    <row r="11" spans="2:5" x14ac:dyDescent="0.2">
      <c r="B11" s="44" t="s">
        <v>40</v>
      </c>
      <c r="C11" s="45">
        <v>0.3</v>
      </c>
    </row>
    <row r="12" spans="2:5" x14ac:dyDescent="0.2">
      <c r="B12" s="44" t="s">
        <v>47</v>
      </c>
      <c r="C12" s="45">
        <v>0.1</v>
      </c>
    </row>
    <row r="13" spans="2:5" s="47" customFormat="1" x14ac:dyDescent="0.2">
      <c r="B13" s="42" t="s">
        <v>41</v>
      </c>
      <c r="C13" s="46">
        <f>SUM(C11:C12)</f>
        <v>0.4</v>
      </c>
    </row>
    <row r="14" spans="2:5" ht="9" customHeight="1" x14ac:dyDescent="0.2"/>
    <row r="15" spans="2:5" ht="13.5" thickBot="1" x14ac:dyDescent="0.25">
      <c r="B15" s="47" t="s">
        <v>42</v>
      </c>
    </row>
    <row r="16" spans="2:5" x14ac:dyDescent="0.2">
      <c r="B16" s="48" t="s">
        <v>43</v>
      </c>
      <c r="C16" s="49">
        <v>0.6</v>
      </c>
      <c r="E16" s="50"/>
    </row>
    <row r="17" spans="2:5" x14ac:dyDescent="0.2">
      <c r="B17" s="51" t="s">
        <v>44</v>
      </c>
      <c r="C17" s="52">
        <f>C13</f>
        <v>0.4</v>
      </c>
      <c r="E17" s="50"/>
    </row>
    <row r="18" spans="2:5" ht="13.5" thickBot="1" x14ac:dyDescent="0.25">
      <c r="B18" s="53" t="s">
        <v>45</v>
      </c>
      <c r="C18" s="54">
        <f>C16+C17</f>
        <v>1</v>
      </c>
    </row>
    <row r="20" spans="2:5" x14ac:dyDescent="0.2">
      <c r="C20" s="37"/>
    </row>
    <row r="21" spans="2:5" ht="38.85" customHeight="1" x14ac:dyDescent="0.2">
      <c r="C21" s="37"/>
    </row>
    <row r="22" spans="2:5" ht="28.35" customHeight="1" x14ac:dyDescent="0.2">
      <c r="C22" s="37"/>
    </row>
    <row r="23" spans="2:5" x14ac:dyDescent="0.2">
      <c r="C23" s="37"/>
    </row>
    <row r="29" spans="2:5" x14ac:dyDescent="0.2">
      <c r="B29" s="55"/>
    </row>
    <row r="30" spans="2:5" x14ac:dyDescent="0.2">
      <c r="B30" s="55"/>
    </row>
    <row r="31" spans="2:5" x14ac:dyDescent="0.2">
      <c r="B31" s="55"/>
    </row>
    <row r="32" spans="2:5" s="36" customFormat="1" x14ac:dyDescent="0.2">
      <c r="B32" s="55"/>
      <c r="D32" s="37"/>
      <c r="E32" s="37"/>
    </row>
    <row r="33" spans="2:5" s="36" customFormat="1" x14ac:dyDescent="0.2">
      <c r="B33" s="55"/>
      <c r="D33" s="37"/>
      <c r="E33" s="37"/>
    </row>
    <row r="34" spans="2:5" s="36" customFormat="1" x14ac:dyDescent="0.2">
      <c r="B34" s="55"/>
      <c r="D34" s="37"/>
      <c r="E34" s="37"/>
    </row>
    <row r="35" spans="2:5" s="36" customFormat="1" x14ac:dyDescent="0.2">
      <c r="B35" s="56"/>
      <c r="D35" s="37"/>
      <c r="E35" s="37"/>
    </row>
    <row r="36" spans="2:5" s="36" customFormat="1" x14ac:dyDescent="0.2">
      <c r="B36" s="55"/>
      <c r="D36" s="37"/>
      <c r="E36" s="37"/>
    </row>
    <row r="37" spans="2:5" s="36" customFormat="1" x14ac:dyDescent="0.2">
      <c r="B37" s="55"/>
      <c r="D37" s="37"/>
      <c r="E37" s="37"/>
    </row>
    <row r="38" spans="2:5" s="36" customFormat="1" x14ac:dyDescent="0.2">
      <c r="B38" s="55"/>
      <c r="D38" s="37"/>
      <c r="E38" s="37"/>
    </row>
    <row r="39" spans="2:5" s="36" customFormat="1" x14ac:dyDescent="0.2">
      <c r="B39" s="55"/>
      <c r="D39" s="37"/>
      <c r="E39" s="37"/>
    </row>
  </sheetData>
  <mergeCells count="6">
    <mergeCell ref="B1:D1"/>
    <mergeCell ref="B8:C8"/>
    <mergeCell ref="B3:D3"/>
    <mergeCell ref="B5:C5"/>
    <mergeCell ref="B6:C6"/>
    <mergeCell ref="B7:C7"/>
  </mergeCells>
  <pageMargins left="0.7" right="0.7" top="0.75" bottom="0.75" header="0.3" footer="0.3"/>
  <pageSetup paperSize="9" orientation="portrait" r:id="rId1"/>
  <headerFooter>
    <oddHeader>&amp;R&amp;"Calibri"&amp;10&amp;K000000 Internal Use&amp;1#_x000D_</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38705C-997A-45F8-B37C-8CC8A73A1432}">
  <sheetPr>
    <tabColor rgb="FFFF99FF"/>
  </sheetPr>
  <dimension ref="B1:G12"/>
  <sheetViews>
    <sheetView zoomScale="90" zoomScaleNormal="90" workbookViewId="0">
      <selection activeCell="I8" sqref="I8"/>
    </sheetView>
  </sheetViews>
  <sheetFormatPr defaultColWidth="8.25" defaultRowHeight="15" x14ac:dyDescent="0.25"/>
  <cols>
    <col min="1" max="1" width="4.125" style="60" customWidth="1"/>
    <col min="2" max="2" width="5" style="60" customWidth="1"/>
    <col min="3" max="3" width="61.75" style="60" customWidth="1"/>
    <col min="4" max="4" width="20.125" style="60" customWidth="1"/>
    <col min="5" max="5" width="10.375" style="60" customWidth="1"/>
    <col min="6" max="6" width="13.25" style="60" customWidth="1"/>
    <col min="7" max="8" width="9.375" style="60" bestFit="1" customWidth="1"/>
    <col min="9" max="16384" width="8.25" style="60"/>
  </cols>
  <sheetData>
    <row r="1" spans="2:7" ht="26.25" x14ac:dyDescent="0.25">
      <c r="B1" s="180" t="s">
        <v>49</v>
      </c>
      <c r="C1" s="180"/>
      <c r="D1" s="180"/>
      <c r="E1" s="180"/>
      <c r="F1" s="180"/>
      <c r="G1" s="180"/>
    </row>
    <row r="2" spans="2:7" ht="18.75" x14ac:dyDescent="0.3">
      <c r="B2" s="35"/>
      <c r="C2" s="61"/>
      <c r="D2" s="61" t="s">
        <v>50</v>
      </c>
      <c r="E2" s="61"/>
      <c r="F2" s="61"/>
      <c r="G2" s="37"/>
    </row>
    <row r="3" spans="2:7" ht="18.75" x14ac:dyDescent="0.3">
      <c r="F3" s="61"/>
    </row>
    <row r="4" spans="2:7" ht="18.75" x14ac:dyDescent="0.3">
      <c r="B4" s="35" t="s">
        <v>51</v>
      </c>
      <c r="C4" s="138"/>
      <c r="D4" s="62" t="s">
        <v>52</v>
      </c>
      <c r="E4" s="62" t="s">
        <v>127</v>
      </c>
      <c r="F4" s="61"/>
    </row>
    <row r="5" spans="2:7" s="143" customFormat="1" ht="18.600000000000001" customHeight="1" x14ac:dyDescent="0.15">
      <c r="B5" s="138"/>
      <c r="C5" s="137" t="s">
        <v>54</v>
      </c>
      <c r="D5" s="139">
        <f>SUM('1. Ongoing services'!F8,'1. Ongoing services'!F12,'1. Ongoing services'!F16)</f>
        <v>0</v>
      </c>
      <c r="E5" s="140">
        <v>0.3</v>
      </c>
      <c r="F5" s="151"/>
      <c r="G5" s="152"/>
    </row>
    <row r="6" spans="2:7" ht="5.85" customHeight="1" x14ac:dyDescent="0.3">
      <c r="C6" s="59"/>
      <c r="D6" s="141"/>
      <c r="E6" s="142"/>
      <c r="F6" s="61"/>
    </row>
    <row r="7" spans="2:7" ht="18.75" x14ac:dyDescent="0.3">
      <c r="B7" s="35" t="s">
        <v>56</v>
      </c>
      <c r="C7" s="143"/>
      <c r="D7" s="141"/>
      <c r="E7" s="143"/>
      <c r="F7" s="61"/>
    </row>
    <row r="8" spans="2:7" s="143" customFormat="1" ht="18.600000000000001" customHeight="1" x14ac:dyDescent="0.15">
      <c r="C8" s="137" t="s">
        <v>54</v>
      </c>
      <c r="D8" s="139">
        <f>'2. On-demand services'!F39+'2. On-demand services'!G57+'2. On-demand services'!F67</f>
        <v>0</v>
      </c>
      <c r="E8" s="140">
        <v>0.1</v>
      </c>
      <c r="F8" s="151"/>
    </row>
    <row r="9" spans="2:7" ht="18.75" x14ac:dyDescent="0.3">
      <c r="C9" s="59"/>
      <c r="D9" s="144"/>
      <c r="E9" s="145"/>
      <c r="F9" s="61"/>
    </row>
    <row r="10" spans="2:7" x14ac:dyDescent="0.25">
      <c r="C10" s="63"/>
      <c r="D10" s="146"/>
      <c r="E10" s="59"/>
    </row>
    <row r="11" spans="2:7" s="143" customFormat="1" ht="18.600000000000001" customHeight="1" x14ac:dyDescent="0.15">
      <c r="C11" s="137" t="s">
        <v>54</v>
      </c>
      <c r="D11" s="147">
        <f>D5+D8</f>
        <v>0</v>
      </c>
      <c r="E11" s="148"/>
    </row>
    <row r="12" spans="2:7" ht="25.5" x14ac:dyDescent="0.25">
      <c r="C12" s="149" t="s">
        <v>55</v>
      </c>
      <c r="D12" s="150">
        <f>SUM(D5*E5,D8*E8)</f>
        <v>0</v>
      </c>
      <c r="E12" s="143"/>
    </row>
  </sheetData>
  <mergeCells count="1">
    <mergeCell ref="B1:G1"/>
  </mergeCells>
  <pageMargins left="0.7" right="0.7" top="0.75" bottom="0.75" header="0.3" footer="0.3"/>
  <headerFooter>
    <oddHeader>&amp;R&amp;"Calibri"&amp;10&amp;K000000 Internal Use&amp;1#_x000D_</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1EEB09-1446-4896-8E79-224EA17897F7}">
  <sheetPr>
    <tabColor rgb="FFFF99FF"/>
    <pageSetUpPr fitToPage="1"/>
  </sheetPr>
  <dimension ref="A1:L19"/>
  <sheetViews>
    <sheetView topLeftCell="A3" zoomScale="70" zoomScaleNormal="70" workbookViewId="0">
      <selection activeCell="F8" sqref="F8:F9"/>
    </sheetView>
  </sheetViews>
  <sheetFormatPr defaultColWidth="8.5" defaultRowHeight="15" x14ac:dyDescent="0.25"/>
  <cols>
    <col min="1" max="1" width="5.125" style="156" customWidth="1"/>
    <col min="2" max="2" width="67.625" style="17" customWidth="1"/>
    <col min="3" max="3" width="22" style="18" customWidth="1"/>
    <col min="4" max="4" width="16.875" style="18" bestFit="1" customWidth="1"/>
    <col min="5" max="5" width="18.875" style="17" bestFit="1" customWidth="1"/>
    <col min="6" max="6" width="21.375" style="17" customWidth="1"/>
    <col min="7" max="7" width="30.875" style="17" customWidth="1"/>
    <col min="8" max="9" width="14.875" style="17" customWidth="1"/>
    <col min="10" max="10" width="12.5" style="17" customWidth="1"/>
    <col min="11" max="11" width="15.25" style="17" customWidth="1"/>
    <col min="12" max="12" width="12.875" style="17" customWidth="1"/>
    <col min="13" max="16384" width="8.5" style="17"/>
  </cols>
  <sheetData>
    <row r="1" spans="2:11" ht="26.45" customHeight="1" x14ac:dyDescent="0.25">
      <c r="B1" s="94" t="s">
        <v>40</v>
      </c>
      <c r="C1" s="94"/>
      <c r="D1" s="94"/>
      <c r="E1" s="94"/>
      <c r="F1" s="94"/>
      <c r="G1" s="95"/>
    </row>
    <row r="2" spans="2:11" ht="9.75" customHeight="1" x14ac:dyDescent="0.25">
      <c r="B2" s="95"/>
      <c r="C2" s="95"/>
      <c r="D2" s="95"/>
      <c r="E2" s="95"/>
      <c r="F2" s="95"/>
    </row>
    <row r="3" spans="2:11" ht="152.25" customHeight="1" x14ac:dyDescent="0.25">
      <c r="B3" s="181" t="s">
        <v>141</v>
      </c>
      <c r="C3" s="181"/>
      <c r="D3" s="181"/>
      <c r="E3" s="181"/>
      <c r="F3" s="86"/>
    </row>
    <row r="4" spans="2:11" ht="17.100000000000001" customHeight="1" x14ac:dyDescent="0.25">
      <c r="D4" s="166"/>
      <c r="E4" s="96"/>
      <c r="F4" s="96"/>
      <c r="G4" s="96"/>
      <c r="H4" s="96"/>
      <c r="I4" s="96"/>
      <c r="J4" s="96"/>
      <c r="K4" s="96"/>
    </row>
    <row r="5" spans="2:11" ht="7.5" customHeight="1" x14ac:dyDescent="0.25">
      <c r="B5" s="167"/>
      <c r="C5" s="168"/>
      <c r="D5" s="169"/>
      <c r="E5" s="170"/>
      <c r="F5" s="170"/>
      <c r="G5" s="170"/>
      <c r="H5" s="96"/>
      <c r="I5" s="96"/>
      <c r="J5" s="96"/>
      <c r="K5" s="96"/>
    </row>
    <row r="6" spans="2:11" s="97" customFormat="1" ht="60" x14ac:dyDescent="0.25">
      <c r="B6" s="15" t="s">
        <v>0</v>
      </c>
      <c r="C6" s="8" t="s">
        <v>1</v>
      </c>
      <c r="D6" s="9" t="s">
        <v>2</v>
      </c>
      <c r="E6" s="10" t="s">
        <v>3</v>
      </c>
      <c r="F6" s="11" t="s">
        <v>23</v>
      </c>
      <c r="G6" s="98" t="s">
        <v>65</v>
      </c>
    </row>
    <row r="7" spans="2:11" s="97" customFormat="1" ht="51" customHeight="1" x14ac:dyDescent="0.25">
      <c r="B7" s="26" t="s">
        <v>62</v>
      </c>
      <c r="C7" s="99"/>
      <c r="D7" s="99"/>
      <c r="E7" s="100"/>
      <c r="F7" s="100"/>
      <c r="G7" s="101"/>
    </row>
    <row r="8" spans="2:11" s="102" customFormat="1" ht="33.950000000000003" customHeight="1" x14ac:dyDescent="0.15">
      <c r="B8" s="25" t="s">
        <v>138</v>
      </c>
      <c r="C8" s="134" t="s">
        <v>124</v>
      </c>
      <c r="D8" s="104" t="s">
        <v>5</v>
      </c>
      <c r="E8" s="105">
        <v>0</v>
      </c>
      <c r="F8" s="182">
        <f>SUM(E8,E9)*4</f>
        <v>0</v>
      </c>
      <c r="G8" s="106"/>
    </row>
    <row r="9" spans="2:11" s="102" customFormat="1" ht="33.950000000000003" customHeight="1" x14ac:dyDescent="0.15">
      <c r="B9" s="25" t="s">
        <v>139</v>
      </c>
      <c r="C9" s="103" t="s">
        <v>6</v>
      </c>
      <c r="D9" s="104" t="s">
        <v>5</v>
      </c>
      <c r="E9" s="105">
        <v>0</v>
      </c>
      <c r="F9" s="183"/>
      <c r="G9" s="106"/>
    </row>
    <row r="10" spans="2:11" s="102" customFormat="1" ht="53.25" customHeight="1" x14ac:dyDescent="0.15">
      <c r="B10" s="25" t="s">
        <v>119</v>
      </c>
      <c r="C10" s="103" t="s">
        <v>60</v>
      </c>
      <c r="D10" s="104" t="s">
        <v>61</v>
      </c>
      <c r="E10" s="105">
        <v>0</v>
      </c>
      <c r="F10" s="23"/>
      <c r="G10" s="106"/>
    </row>
    <row r="11" spans="2:11" s="97" customFormat="1" ht="51" customHeight="1" x14ac:dyDescent="0.25">
      <c r="B11" s="26" t="s">
        <v>128</v>
      </c>
      <c r="C11" s="99"/>
      <c r="D11" s="99"/>
      <c r="E11" s="100"/>
      <c r="F11" s="100"/>
      <c r="G11" s="101"/>
    </row>
    <row r="12" spans="2:11" s="102" customFormat="1" ht="33.950000000000003" customHeight="1" x14ac:dyDescent="0.15">
      <c r="B12" s="25" t="s">
        <v>135</v>
      </c>
      <c r="C12" s="134" t="s">
        <v>124</v>
      </c>
      <c r="D12" s="104" t="s">
        <v>5</v>
      </c>
      <c r="E12" s="105">
        <v>0</v>
      </c>
      <c r="F12" s="182">
        <f>SUM(E12,E13)*4</f>
        <v>0</v>
      </c>
      <c r="G12" s="106"/>
    </row>
    <row r="13" spans="2:11" s="102" customFormat="1" ht="33.950000000000003" customHeight="1" x14ac:dyDescent="0.15">
      <c r="B13" s="25" t="s">
        <v>136</v>
      </c>
      <c r="C13" s="103" t="s">
        <v>6</v>
      </c>
      <c r="D13" s="104" t="s">
        <v>5</v>
      </c>
      <c r="E13" s="105">
        <v>0</v>
      </c>
      <c r="F13" s="183"/>
      <c r="G13" s="106"/>
    </row>
    <row r="14" spans="2:11" s="102" customFormat="1" ht="44.45" customHeight="1" x14ac:dyDescent="0.15">
      <c r="B14" s="25" t="s">
        <v>137</v>
      </c>
      <c r="C14" s="103" t="s">
        <v>60</v>
      </c>
      <c r="D14" s="104" t="s">
        <v>63</v>
      </c>
      <c r="E14" s="105">
        <v>0</v>
      </c>
      <c r="F14" s="24"/>
      <c r="G14" s="106"/>
    </row>
    <row r="15" spans="2:11" s="97" customFormat="1" ht="51" customHeight="1" x14ac:dyDescent="0.25">
      <c r="B15" s="26" t="s">
        <v>125</v>
      </c>
      <c r="C15" s="99"/>
      <c r="D15" s="99"/>
      <c r="E15" s="100"/>
      <c r="F15" s="100"/>
      <c r="G15" s="101"/>
    </row>
    <row r="16" spans="2:11" s="102" customFormat="1" ht="33.950000000000003" customHeight="1" x14ac:dyDescent="0.15">
      <c r="B16" s="25" t="s">
        <v>126</v>
      </c>
      <c r="C16" s="134" t="s">
        <v>123</v>
      </c>
      <c r="D16" s="104" t="s">
        <v>5</v>
      </c>
      <c r="E16" s="105">
        <v>0</v>
      </c>
      <c r="F16" s="165">
        <f>E16*4</f>
        <v>0</v>
      </c>
      <c r="G16" s="106"/>
    </row>
    <row r="17" spans="1:12" s="107" customFormat="1" x14ac:dyDescent="0.25">
      <c r="A17" s="157"/>
      <c r="B17" s="109"/>
      <c r="C17" s="108"/>
      <c r="D17" s="18"/>
      <c r="E17" s="17"/>
      <c r="F17" s="17"/>
      <c r="G17" s="17"/>
      <c r="H17" s="17"/>
      <c r="I17" s="17"/>
      <c r="J17" s="17"/>
      <c r="K17" s="17"/>
      <c r="L17" s="17"/>
    </row>
    <row r="18" spans="1:12" s="87" customFormat="1" ht="56.85" customHeight="1" x14ac:dyDescent="0.25">
      <c r="A18" s="158"/>
      <c r="B18" s="184" t="s">
        <v>152</v>
      </c>
      <c r="C18" s="184"/>
      <c r="D18" s="184"/>
      <c r="E18" s="184"/>
      <c r="F18" s="164"/>
      <c r="G18" s="164"/>
    </row>
    <row r="19" spans="1:12" s="87" customFormat="1" ht="15.75" x14ac:dyDescent="0.25">
      <c r="A19" s="158"/>
      <c r="B19" s="164"/>
      <c r="C19" s="164"/>
      <c r="D19" s="164"/>
      <c r="E19" s="164"/>
      <c r="F19" s="164"/>
      <c r="G19" s="164"/>
    </row>
  </sheetData>
  <mergeCells count="4">
    <mergeCell ref="B3:E3"/>
    <mergeCell ref="F8:F9"/>
    <mergeCell ref="F12:F13"/>
    <mergeCell ref="B18:E18"/>
  </mergeCells>
  <pageMargins left="0.70866141732283472" right="0.70866141732283472" top="0.74803149606299213" bottom="0.74803149606299213" header="0.31496062992125984" footer="0.31496062992125984"/>
  <pageSetup paperSize="9" scale="84"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5A1F68-0617-47A7-B950-5B193E3C9E15}">
  <sheetPr>
    <tabColor rgb="FFFF99FF"/>
    <pageSetUpPr fitToPage="1"/>
  </sheetPr>
  <dimension ref="A1:K30"/>
  <sheetViews>
    <sheetView topLeftCell="A3" zoomScale="53" workbookViewId="0">
      <selection activeCell="B6" sqref="B6"/>
    </sheetView>
  </sheetViews>
  <sheetFormatPr defaultColWidth="8.5" defaultRowHeight="12.75" x14ac:dyDescent="0.2"/>
  <cols>
    <col min="1" max="1" width="5.125" style="2" customWidth="1"/>
    <col min="2" max="2" width="67.625" style="1" customWidth="1"/>
    <col min="3" max="3" width="22" style="4" customWidth="1"/>
    <col min="4" max="4" width="16.875" style="4" bestFit="1" customWidth="1"/>
    <col min="5" max="5" width="18.875" style="1" bestFit="1" customWidth="1"/>
    <col min="6" max="6" width="18.875" style="1" customWidth="1"/>
    <col min="7" max="7" width="3.375" style="1" customWidth="1"/>
    <col min="8" max="9" width="14.875" style="1" customWidth="1"/>
    <col min="10" max="10" width="12.5" style="1" customWidth="1"/>
    <col min="11" max="11" width="15.25" style="1" customWidth="1"/>
    <col min="12" max="12" width="12.875" style="1" customWidth="1"/>
    <col min="13" max="16384" width="8.5" style="1"/>
  </cols>
  <sheetData>
    <row r="1" spans="1:11" ht="26.45" customHeight="1" x14ac:dyDescent="0.4">
      <c r="A1" s="65"/>
      <c r="B1" s="65" t="s">
        <v>58</v>
      </c>
      <c r="C1" s="65"/>
      <c r="D1" s="65"/>
      <c r="E1" s="65"/>
      <c r="F1" s="65"/>
      <c r="G1" s="7"/>
    </row>
    <row r="2" spans="1:11" ht="9.75" customHeight="1" x14ac:dyDescent="0.3">
      <c r="B2" s="5"/>
      <c r="C2" s="5"/>
      <c r="D2" s="5"/>
      <c r="E2" s="5"/>
      <c r="F2" s="5"/>
    </row>
    <row r="3" spans="1:11" ht="121.5" customHeight="1" x14ac:dyDescent="0.2">
      <c r="B3" s="181" t="s">
        <v>57</v>
      </c>
      <c r="C3" s="181"/>
      <c r="D3" s="181"/>
      <c r="E3" s="181"/>
      <c r="F3" s="13"/>
    </row>
    <row r="4" spans="1:11" ht="7.5" customHeight="1" x14ac:dyDescent="0.3">
      <c r="D4" s="14"/>
      <c r="E4" s="6"/>
      <c r="F4" s="6"/>
      <c r="G4" s="6"/>
      <c r="H4" s="6"/>
      <c r="I4" s="6"/>
      <c r="J4" s="6"/>
      <c r="K4" s="6"/>
    </row>
    <row r="5" spans="1:11" s="3" customFormat="1" ht="60" x14ac:dyDescent="0.2">
      <c r="B5" s="24" t="s">
        <v>32</v>
      </c>
      <c r="C5" s="8" t="s">
        <v>1</v>
      </c>
      <c r="D5" s="10" t="s">
        <v>31</v>
      </c>
      <c r="E5" s="10" t="s">
        <v>30</v>
      </c>
      <c r="F5" s="6"/>
    </row>
    <row r="6" spans="1:11" ht="15" x14ac:dyDescent="0.25">
      <c r="B6" s="16" t="s">
        <v>7</v>
      </c>
      <c r="C6" s="31">
        <v>5</v>
      </c>
      <c r="D6" s="20">
        <v>0</v>
      </c>
      <c r="E6" s="32">
        <f>C6*D6</f>
        <v>0</v>
      </c>
      <c r="F6" s="6"/>
    </row>
    <row r="7" spans="1:11" s="3" customFormat="1" ht="16.149999999999999" customHeight="1" x14ac:dyDescent="0.25">
      <c r="B7" s="16" t="s">
        <v>28</v>
      </c>
      <c r="C7" s="31">
        <v>5</v>
      </c>
      <c r="D7" s="20">
        <v>0</v>
      </c>
      <c r="E7" s="32">
        <f t="shared" ref="E7:E8" si="0">C7*D7</f>
        <v>0</v>
      </c>
      <c r="F7" s="6"/>
    </row>
    <row r="8" spans="1:11" s="3" customFormat="1" ht="16.149999999999999" customHeight="1" thickBot="1" x14ac:dyDescent="0.3">
      <c r="B8" s="69" t="s">
        <v>29</v>
      </c>
      <c r="C8" s="70">
        <v>5</v>
      </c>
      <c r="D8" s="71">
        <v>0</v>
      </c>
      <c r="E8" s="72">
        <f t="shared" si="0"/>
        <v>0</v>
      </c>
      <c r="F8" s="6"/>
    </row>
    <row r="9" spans="1:11" s="3" customFormat="1" ht="16.149999999999999" customHeight="1" thickTop="1" x14ac:dyDescent="0.25">
      <c r="B9" s="66" t="s">
        <v>4</v>
      </c>
      <c r="C9" s="67"/>
      <c r="D9" s="67"/>
      <c r="E9" s="68">
        <f>SUM(E6:E8)</f>
        <v>0</v>
      </c>
    </row>
    <row r="10" spans="1:11" ht="15" x14ac:dyDescent="0.25">
      <c r="B10" s="17"/>
      <c r="C10" s="18"/>
      <c r="D10" s="18"/>
      <c r="E10" s="17"/>
      <c r="F10" s="17"/>
    </row>
    <row r="11" spans="1:11" ht="75" x14ac:dyDescent="0.2">
      <c r="B11" s="33" t="s">
        <v>33</v>
      </c>
      <c r="C11" s="8" t="s">
        <v>1</v>
      </c>
      <c r="D11" s="10" t="s">
        <v>26</v>
      </c>
      <c r="E11" s="10" t="s">
        <v>25</v>
      </c>
      <c r="F11" s="11" t="s">
        <v>27</v>
      </c>
    </row>
    <row r="12" spans="1:11" ht="15" x14ac:dyDescent="0.2">
      <c r="B12" s="12" t="s">
        <v>9</v>
      </c>
      <c r="C12" s="19" t="s">
        <v>8</v>
      </c>
      <c r="D12" s="21"/>
      <c r="E12" s="20">
        <v>0</v>
      </c>
      <c r="F12" s="30"/>
    </row>
    <row r="13" spans="1:11" ht="15" x14ac:dyDescent="0.2">
      <c r="B13" s="12" t="s">
        <v>10</v>
      </c>
      <c r="C13" s="19" t="s">
        <v>8</v>
      </c>
      <c r="D13" s="21"/>
      <c r="E13" s="20">
        <v>0</v>
      </c>
      <c r="F13" s="30"/>
    </row>
    <row r="14" spans="1:11" ht="15" x14ac:dyDescent="0.2">
      <c r="B14" s="12" t="s">
        <v>11</v>
      </c>
      <c r="C14" s="19" t="s">
        <v>8</v>
      </c>
      <c r="D14" s="21"/>
      <c r="E14" s="20">
        <v>0</v>
      </c>
      <c r="F14" s="30"/>
    </row>
    <row r="15" spans="1:11" ht="15" x14ac:dyDescent="0.2">
      <c r="B15" s="12" t="s">
        <v>12</v>
      </c>
      <c r="C15" s="19" t="s">
        <v>8</v>
      </c>
      <c r="D15" s="21"/>
      <c r="E15" s="20">
        <v>0</v>
      </c>
      <c r="F15" s="27">
        <f>AVERAGE(E12:E15)</f>
        <v>0</v>
      </c>
    </row>
    <row r="16" spans="1:11" ht="15" x14ac:dyDescent="0.2">
      <c r="B16" s="12" t="s">
        <v>13</v>
      </c>
      <c r="C16" s="19" t="s">
        <v>8</v>
      </c>
      <c r="D16" s="21"/>
      <c r="E16" s="20">
        <v>0</v>
      </c>
      <c r="F16" s="30"/>
    </row>
    <row r="17" spans="2:6" ht="15" x14ac:dyDescent="0.2">
      <c r="B17" s="12" t="s">
        <v>14</v>
      </c>
      <c r="C17" s="19" t="s">
        <v>8</v>
      </c>
      <c r="D17" s="21"/>
      <c r="E17" s="20">
        <v>0</v>
      </c>
      <c r="F17" s="30"/>
    </row>
    <row r="18" spans="2:6" ht="15" x14ac:dyDescent="0.2">
      <c r="B18" s="12" t="s">
        <v>15</v>
      </c>
      <c r="C18" s="19" t="s">
        <v>8</v>
      </c>
      <c r="D18" s="21"/>
      <c r="E18" s="20">
        <v>0</v>
      </c>
      <c r="F18" s="30"/>
    </row>
    <row r="19" spans="2:6" ht="15" x14ac:dyDescent="0.2">
      <c r="B19" s="12" t="s">
        <v>16</v>
      </c>
      <c r="C19" s="19" t="s">
        <v>8</v>
      </c>
      <c r="D19" s="21"/>
      <c r="E19" s="20">
        <v>0</v>
      </c>
      <c r="F19" s="30"/>
    </row>
    <row r="20" spans="2:6" ht="15" x14ac:dyDescent="0.2">
      <c r="B20" s="12" t="s">
        <v>17</v>
      </c>
      <c r="C20" s="19" t="s">
        <v>8</v>
      </c>
      <c r="D20" s="21"/>
      <c r="E20" s="20">
        <v>0</v>
      </c>
      <c r="F20" s="30"/>
    </row>
    <row r="21" spans="2:6" ht="15" x14ac:dyDescent="0.2">
      <c r="B21" s="12" t="s">
        <v>18</v>
      </c>
      <c r="C21" s="19" t="s">
        <v>8</v>
      </c>
      <c r="D21" s="21"/>
      <c r="E21" s="20">
        <v>0</v>
      </c>
      <c r="F21" s="27">
        <f>AVERAGE(E16:E21)</f>
        <v>0</v>
      </c>
    </row>
    <row r="22" spans="2:6" ht="15" x14ac:dyDescent="0.2">
      <c r="B22" s="12" t="s">
        <v>19</v>
      </c>
      <c r="C22" s="19" t="s">
        <v>8</v>
      </c>
      <c r="D22" s="21"/>
      <c r="E22" s="20">
        <v>0</v>
      </c>
      <c r="F22" s="30"/>
    </row>
    <row r="23" spans="2:6" ht="15" x14ac:dyDescent="0.2">
      <c r="B23" s="12" t="s">
        <v>20</v>
      </c>
      <c r="C23" s="19" t="s">
        <v>8</v>
      </c>
      <c r="D23" s="21"/>
      <c r="E23" s="20">
        <v>0</v>
      </c>
      <c r="F23" s="30"/>
    </row>
    <row r="24" spans="2:6" ht="15" x14ac:dyDescent="0.2">
      <c r="B24" s="12" t="s">
        <v>21</v>
      </c>
      <c r="C24" s="19" t="s">
        <v>8</v>
      </c>
      <c r="D24" s="21"/>
      <c r="E24" s="20">
        <v>0</v>
      </c>
      <c r="F24" s="30"/>
    </row>
    <row r="25" spans="2:6" ht="15.75" thickBot="1" x14ac:dyDescent="0.25">
      <c r="B25" s="73" t="s">
        <v>22</v>
      </c>
      <c r="C25" s="74" t="s">
        <v>8</v>
      </c>
      <c r="D25" s="75"/>
      <c r="E25" s="71">
        <v>0</v>
      </c>
      <c r="F25" s="76">
        <f>AVERAGE(E22:E25)</f>
        <v>0</v>
      </c>
    </row>
    <row r="26" spans="2:6" ht="15.75" thickTop="1" x14ac:dyDescent="0.25">
      <c r="B26" s="66" t="s">
        <v>4</v>
      </c>
      <c r="C26" s="67"/>
      <c r="D26" s="67"/>
      <c r="E26" s="67"/>
      <c r="F26" s="68">
        <f>SUM(F15,F21,F25)</f>
        <v>0</v>
      </c>
    </row>
    <row r="27" spans="2:6" ht="15" x14ac:dyDescent="0.25">
      <c r="B27" s="64" t="s">
        <v>59</v>
      </c>
      <c r="C27"/>
      <c r="D27"/>
      <c r="E27"/>
      <c r="F27" s="17"/>
    </row>
    <row r="28" spans="2:6" ht="15" x14ac:dyDescent="0.25">
      <c r="B28"/>
      <c r="C28"/>
      <c r="D28"/>
      <c r="E28"/>
      <c r="F28" s="17"/>
    </row>
    <row r="29" spans="2:6" ht="35.1" customHeight="1" x14ac:dyDescent="0.2">
      <c r="B29" s="29" t="s">
        <v>24</v>
      </c>
      <c r="C29" s="185"/>
      <c r="D29" s="186"/>
      <c r="E29" s="187"/>
      <c r="F29" s="28">
        <f>E9*4+F26*4</f>
        <v>0</v>
      </c>
    </row>
    <row r="30" spans="2:6" ht="15" x14ac:dyDescent="0.25">
      <c r="B30" s="22"/>
      <c r="C30"/>
      <c r="D30"/>
      <c r="E30"/>
      <c r="F30" s="17"/>
    </row>
  </sheetData>
  <mergeCells count="2">
    <mergeCell ref="B3:E3"/>
    <mergeCell ref="C29:E29"/>
  </mergeCells>
  <pageMargins left="0.70866141732283472" right="0.70866141732283472" top="0.74803149606299213" bottom="0.74803149606299213" header="0.31496062992125984" footer="0.31496062992125984"/>
  <pageSetup paperSize="9" scale="84"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D373DA-595C-495A-87C3-55E548F99B12}">
  <sheetPr>
    <tabColor rgb="FFFF99FF"/>
  </sheetPr>
  <dimension ref="A1:H78"/>
  <sheetViews>
    <sheetView topLeftCell="A49" zoomScale="66" zoomScaleNormal="100" workbookViewId="0">
      <selection activeCell="I57" sqref="I57"/>
    </sheetView>
  </sheetViews>
  <sheetFormatPr defaultColWidth="10.625" defaultRowHeight="12.75" x14ac:dyDescent="0.2"/>
  <cols>
    <col min="1" max="1" width="3.125" style="1" customWidth="1"/>
    <col min="2" max="2" width="22" style="1" customWidth="1"/>
    <col min="3" max="3" width="60.875" style="1" customWidth="1"/>
    <col min="4" max="4" width="19.875" style="1" customWidth="1"/>
    <col min="5" max="5" width="15.125" style="1" customWidth="1"/>
    <col min="6" max="6" width="18.75" style="1" customWidth="1"/>
    <col min="7" max="7" width="15.875" style="1" customWidth="1"/>
    <col min="8" max="8" width="25.5" style="1" customWidth="1"/>
    <col min="9" max="16384" width="10.625" style="1"/>
  </cols>
  <sheetData>
    <row r="1" spans="2:8" ht="26.25" x14ac:dyDescent="0.4">
      <c r="B1" s="65" t="s">
        <v>58</v>
      </c>
      <c r="C1" s="65"/>
      <c r="D1" s="65"/>
      <c r="E1" s="65"/>
    </row>
    <row r="2" spans="2:8" ht="18.75" x14ac:dyDescent="0.3">
      <c r="B2" s="5"/>
      <c r="C2" s="5"/>
      <c r="D2" s="5"/>
      <c r="E2" s="5"/>
    </row>
    <row r="3" spans="2:8" ht="134.44999999999999" customHeight="1" x14ac:dyDescent="0.2">
      <c r="B3" s="188" t="s">
        <v>121</v>
      </c>
      <c r="C3" s="188"/>
      <c r="D3" s="188"/>
      <c r="E3" s="188"/>
      <c r="F3" s="188"/>
      <c r="G3" s="188"/>
    </row>
    <row r="5" spans="2:8" ht="18.75" x14ac:dyDescent="0.3">
      <c r="B5" s="192" t="s">
        <v>87</v>
      </c>
      <c r="C5" s="192"/>
    </row>
    <row r="6" spans="2:8" ht="161.44999999999999" customHeight="1" x14ac:dyDescent="0.25">
      <c r="B6" s="190" t="s">
        <v>143</v>
      </c>
      <c r="C6" s="190"/>
      <c r="D6" s="190"/>
      <c r="E6" s="190"/>
      <c r="F6" s="190"/>
      <c r="G6" s="190"/>
      <c r="H6" s="17"/>
    </row>
    <row r="7" spans="2:8" ht="15" x14ac:dyDescent="0.25">
      <c r="B7" s="90"/>
      <c r="C7" s="90"/>
      <c r="D7" s="17"/>
      <c r="E7" s="17"/>
      <c r="F7" s="17"/>
      <c r="G7" s="17"/>
      <c r="H7" s="17"/>
    </row>
    <row r="8" spans="2:8" ht="15.75" x14ac:dyDescent="0.2">
      <c r="B8" s="89" t="s">
        <v>105</v>
      </c>
      <c r="D8" s="77"/>
    </row>
    <row r="9" spans="2:8" ht="63.75" x14ac:dyDescent="0.2">
      <c r="B9" s="194" t="s">
        <v>70</v>
      </c>
      <c r="C9" s="194"/>
      <c r="D9" s="84" t="s">
        <v>104</v>
      </c>
      <c r="E9" s="84" t="s">
        <v>103</v>
      </c>
      <c r="F9" s="84" t="s">
        <v>64</v>
      </c>
      <c r="G9" s="194" t="s">
        <v>65</v>
      </c>
      <c r="H9" s="194"/>
    </row>
    <row r="10" spans="2:8" ht="15" x14ac:dyDescent="0.2">
      <c r="B10" s="207" t="s">
        <v>145</v>
      </c>
      <c r="C10" s="207"/>
      <c r="D10" s="20"/>
      <c r="E10" s="85">
        <v>3</v>
      </c>
      <c r="F10" s="32">
        <f>D10*E10</f>
        <v>0</v>
      </c>
      <c r="G10" s="195"/>
      <c r="H10" s="195"/>
    </row>
    <row r="11" spans="2:8" ht="15" x14ac:dyDescent="0.2">
      <c r="B11" s="207" t="s">
        <v>144</v>
      </c>
      <c r="C11" s="207"/>
      <c r="D11" s="20"/>
      <c r="E11" s="85">
        <v>3</v>
      </c>
      <c r="F11" s="32">
        <f t="shared" ref="F11:F12" si="0">D11*E11</f>
        <v>0</v>
      </c>
      <c r="G11" s="195"/>
      <c r="H11" s="195"/>
    </row>
    <row r="12" spans="2:8" ht="15" x14ac:dyDescent="0.2">
      <c r="B12" s="207" t="s">
        <v>146</v>
      </c>
      <c r="C12" s="207"/>
      <c r="D12" s="20"/>
      <c r="E12" s="85">
        <v>3</v>
      </c>
      <c r="F12" s="32">
        <f t="shared" si="0"/>
        <v>0</v>
      </c>
      <c r="G12" s="195"/>
      <c r="H12" s="195"/>
    </row>
    <row r="13" spans="2:8" ht="123.6" customHeight="1" x14ac:dyDescent="0.2">
      <c r="B13" s="189" t="s">
        <v>106</v>
      </c>
      <c r="C13" s="189"/>
      <c r="D13" s="189"/>
      <c r="E13" s="189"/>
      <c r="F13" s="189"/>
      <c r="G13" s="189"/>
    </row>
    <row r="15" spans="2:8" ht="15.75" x14ac:dyDescent="0.25">
      <c r="B15" s="87" t="s">
        <v>88</v>
      </c>
    </row>
    <row r="16" spans="2:8" ht="108.95" customHeight="1" x14ac:dyDescent="0.2">
      <c r="B16" s="189" t="s">
        <v>107</v>
      </c>
      <c r="C16" s="189"/>
      <c r="D16" s="189"/>
    </row>
    <row r="17" spans="2:8" ht="12" customHeight="1" x14ac:dyDescent="0.2"/>
    <row r="18" spans="2:8" ht="66" x14ac:dyDescent="0.2">
      <c r="B18" s="81" t="s">
        <v>66</v>
      </c>
      <c r="C18" s="82" t="s">
        <v>69</v>
      </c>
      <c r="D18" s="84" t="s">
        <v>108</v>
      </c>
      <c r="E18" s="84" t="s">
        <v>68</v>
      </c>
      <c r="F18" s="84" t="s">
        <v>67</v>
      </c>
      <c r="G18" s="84" t="s">
        <v>72</v>
      </c>
      <c r="H18" s="81" t="s">
        <v>65</v>
      </c>
    </row>
    <row r="19" spans="2:8" ht="38.25" x14ac:dyDescent="0.2">
      <c r="B19" s="83" t="s">
        <v>73</v>
      </c>
      <c r="C19" s="83" t="s">
        <v>83</v>
      </c>
      <c r="D19" s="80"/>
      <c r="E19" s="78">
        <v>10000</v>
      </c>
      <c r="F19" s="32">
        <f>D19*E19</f>
        <v>0</v>
      </c>
      <c r="G19" s="20">
        <v>0</v>
      </c>
      <c r="H19" s="79"/>
    </row>
    <row r="20" spans="2:8" ht="18.95" customHeight="1" x14ac:dyDescent="0.2">
      <c r="C20" s="116" t="s">
        <v>109</v>
      </c>
    </row>
    <row r="21" spans="2:8" ht="7.5" customHeight="1" x14ac:dyDescent="0.2"/>
    <row r="22" spans="2:8" x14ac:dyDescent="0.2">
      <c r="B22" s="81" t="s">
        <v>66</v>
      </c>
      <c r="C22" s="82" t="s">
        <v>69</v>
      </c>
      <c r="D22" s="84" t="s">
        <v>75</v>
      </c>
      <c r="E22" s="84" t="s">
        <v>82</v>
      </c>
      <c r="F22" s="194" t="s">
        <v>65</v>
      </c>
      <c r="G22" s="194"/>
    </row>
    <row r="23" spans="2:8" ht="13.5" customHeight="1" x14ac:dyDescent="0.2">
      <c r="B23" s="200" t="s">
        <v>74</v>
      </c>
      <c r="C23" s="200" t="s">
        <v>84</v>
      </c>
      <c r="D23" s="114" t="s">
        <v>76</v>
      </c>
      <c r="E23" s="20"/>
      <c r="F23" s="195"/>
      <c r="G23" s="195"/>
    </row>
    <row r="24" spans="2:8" ht="15" x14ac:dyDescent="0.2">
      <c r="B24" s="200"/>
      <c r="C24" s="200"/>
      <c r="D24" s="114" t="s">
        <v>77</v>
      </c>
      <c r="E24" s="20"/>
      <c r="F24" s="195"/>
      <c r="G24" s="195"/>
    </row>
    <row r="25" spans="2:8" ht="15" x14ac:dyDescent="0.2">
      <c r="B25" s="200"/>
      <c r="C25" s="200"/>
      <c r="D25" s="114" t="s">
        <v>78</v>
      </c>
      <c r="E25" s="20"/>
      <c r="F25" s="195"/>
      <c r="G25" s="195"/>
    </row>
    <row r="26" spans="2:8" ht="15" x14ac:dyDescent="0.2">
      <c r="B26" s="200"/>
      <c r="C26" s="200"/>
      <c r="D26" s="114" t="s">
        <v>79</v>
      </c>
      <c r="E26" s="20"/>
      <c r="F26" s="195"/>
      <c r="G26" s="195"/>
    </row>
    <row r="27" spans="2:8" ht="15" x14ac:dyDescent="0.2">
      <c r="B27" s="200"/>
      <c r="C27" s="200"/>
      <c r="D27" s="114" t="s">
        <v>80</v>
      </c>
      <c r="E27" s="20"/>
      <c r="F27" s="195"/>
      <c r="G27" s="195"/>
    </row>
    <row r="28" spans="2:8" ht="15" x14ac:dyDescent="0.2">
      <c r="B28" s="200"/>
      <c r="C28" s="200"/>
      <c r="D28" s="114" t="s">
        <v>85</v>
      </c>
      <c r="E28" s="20"/>
      <c r="F28" s="195"/>
      <c r="G28" s="195"/>
    </row>
    <row r="29" spans="2:8" ht="15" x14ac:dyDescent="0.2">
      <c r="B29" s="200"/>
      <c r="C29" s="200"/>
      <c r="D29" s="114" t="s">
        <v>81</v>
      </c>
      <c r="E29" s="20"/>
      <c r="F29" s="195"/>
      <c r="G29" s="195"/>
    </row>
    <row r="30" spans="2:8" ht="24" customHeight="1" x14ac:dyDescent="0.2">
      <c r="B30" s="200"/>
      <c r="C30" s="200"/>
      <c r="D30" s="115" t="s">
        <v>93</v>
      </c>
      <c r="E30" s="93" t="str">
        <f>IFERROR(AVERAGE(E23:E29),"")</f>
        <v/>
      </c>
    </row>
    <row r="33" spans="2:8" ht="66" x14ac:dyDescent="0.2">
      <c r="B33" s="84" t="s">
        <v>66</v>
      </c>
      <c r="C33" s="84" t="s">
        <v>69</v>
      </c>
      <c r="D33" s="84" t="s">
        <v>108</v>
      </c>
      <c r="E33" s="84" t="s">
        <v>68</v>
      </c>
      <c r="F33" s="84" t="s">
        <v>67</v>
      </c>
      <c r="G33" s="84" t="s">
        <v>72</v>
      </c>
      <c r="H33" s="81" t="s">
        <v>65</v>
      </c>
    </row>
    <row r="34" spans="2:8" ht="31.5" x14ac:dyDescent="0.2">
      <c r="B34" s="88" t="s">
        <v>89</v>
      </c>
      <c r="C34" s="83" t="s">
        <v>111</v>
      </c>
      <c r="D34" s="80"/>
      <c r="E34" s="78">
        <v>20000</v>
      </c>
      <c r="F34" s="32">
        <f>D34*E34</f>
        <v>0</v>
      </c>
      <c r="G34" s="20">
        <v>0</v>
      </c>
      <c r="H34" s="79"/>
    </row>
    <row r="35" spans="2:8" ht="31.5" x14ac:dyDescent="0.2">
      <c r="B35" s="88" t="s">
        <v>110</v>
      </c>
      <c r="C35" s="83" t="s">
        <v>112</v>
      </c>
      <c r="D35" s="80"/>
      <c r="E35" s="78">
        <v>10000</v>
      </c>
      <c r="F35" s="32">
        <f>D35*E35</f>
        <v>0</v>
      </c>
      <c r="G35" s="20">
        <v>0</v>
      </c>
      <c r="H35" s="79"/>
    </row>
    <row r="36" spans="2:8" ht="25.5" x14ac:dyDescent="0.2">
      <c r="B36" s="88" t="s">
        <v>142</v>
      </c>
      <c r="C36" s="83" t="s">
        <v>113</v>
      </c>
      <c r="D36" s="80"/>
      <c r="E36" s="78">
        <v>50000</v>
      </c>
      <c r="F36" s="32">
        <f t="shared" ref="F36" si="1">D36*E36</f>
        <v>0</v>
      </c>
      <c r="G36" s="20">
        <v>0</v>
      </c>
      <c r="H36" s="79"/>
    </row>
    <row r="37" spans="2:8" ht="14.25" x14ac:dyDescent="0.2">
      <c r="B37" s="13"/>
      <c r="C37" s="116" t="s">
        <v>109</v>
      </c>
      <c r="D37" s="77"/>
    </row>
    <row r="38" spans="2:8" x14ac:dyDescent="0.2">
      <c r="B38" s="13"/>
      <c r="D38" s="77"/>
    </row>
    <row r="39" spans="2:8" ht="33.6" customHeight="1" x14ac:dyDescent="0.2">
      <c r="B39" s="198" t="s">
        <v>94</v>
      </c>
      <c r="C39" s="199"/>
      <c r="D39" s="91"/>
      <c r="E39" s="92"/>
      <c r="F39" s="154">
        <f>SUM(F10:F12,F19,E30,F34:F36)*4</f>
        <v>0</v>
      </c>
    </row>
    <row r="40" spans="2:8" x14ac:dyDescent="0.2">
      <c r="B40" s="13"/>
      <c r="D40" s="77"/>
    </row>
    <row r="41" spans="2:8" x14ac:dyDescent="0.2">
      <c r="B41" s="13"/>
      <c r="D41" s="77"/>
    </row>
    <row r="42" spans="2:8" ht="18.75" x14ac:dyDescent="0.3">
      <c r="B42" s="192" t="s">
        <v>90</v>
      </c>
      <c r="C42" s="192"/>
    </row>
    <row r="43" spans="2:8" ht="15" x14ac:dyDescent="0.25">
      <c r="B43" s="190" t="s">
        <v>91</v>
      </c>
      <c r="C43" s="190"/>
      <c r="D43" s="190"/>
      <c r="E43" s="190"/>
      <c r="F43" s="190"/>
      <c r="G43" s="190"/>
    </row>
    <row r="45" spans="2:8" ht="90" x14ac:dyDescent="0.2">
      <c r="B45" s="193" t="s">
        <v>96</v>
      </c>
      <c r="C45" s="193"/>
      <c r="D45" s="8" t="s">
        <v>1</v>
      </c>
      <c r="E45" s="10" t="s">
        <v>131</v>
      </c>
      <c r="F45" s="10" t="s">
        <v>25</v>
      </c>
      <c r="G45" s="11" t="s">
        <v>27</v>
      </c>
    </row>
    <row r="46" spans="2:8" ht="15" x14ac:dyDescent="0.2">
      <c r="B46" s="191" t="s">
        <v>9</v>
      </c>
      <c r="C46" s="191"/>
      <c r="D46" s="19" t="s">
        <v>8</v>
      </c>
      <c r="E46" s="153" t="s">
        <v>132</v>
      </c>
      <c r="F46" s="20">
        <v>0</v>
      </c>
      <c r="G46" s="30"/>
    </row>
    <row r="47" spans="2:8" ht="15" x14ac:dyDescent="0.2">
      <c r="B47" s="191" t="s">
        <v>10</v>
      </c>
      <c r="C47" s="191"/>
      <c r="D47" s="19" t="s">
        <v>8</v>
      </c>
      <c r="E47" s="153" t="s">
        <v>133</v>
      </c>
      <c r="F47" s="20">
        <v>0</v>
      </c>
      <c r="G47" s="30"/>
    </row>
    <row r="48" spans="2:8" ht="14.85" customHeight="1" x14ac:dyDescent="0.2">
      <c r="B48" s="191" t="s">
        <v>11</v>
      </c>
      <c r="C48" s="191"/>
      <c r="D48" s="19" t="s">
        <v>8</v>
      </c>
      <c r="E48" s="153" t="s">
        <v>132</v>
      </c>
      <c r="F48" s="20">
        <v>0</v>
      </c>
      <c r="G48" s="30"/>
    </row>
    <row r="49" spans="1:8" ht="15" x14ac:dyDescent="0.2">
      <c r="B49" s="191" t="s">
        <v>12</v>
      </c>
      <c r="C49" s="191"/>
      <c r="D49" s="19" t="s">
        <v>8</v>
      </c>
      <c r="E49" s="153" t="s">
        <v>133</v>
      </c>
      <c r="F49" s="20">
        <v>0</v>
      </c>
      <c r="G49" s="27">
        <f>AVERAGE(F46:F49)</f>
        <v>0</v>
      </c>
    </row>
    <row r="50" spans="1:8" ht="14.85" customHeight="1" x14ac:dyDescent="0.2">
      <c r="B50" s="191" t="s">
        <v>13</v>
      </c>
      <c r="C50" s="191"/>
      <c r="D50" s="19" t="s">
        <v>8</v>
      </c>
      <c r="E50" s="153" t="s">
        <v>134</v>
      </c>
      <c r="F50" s="20">
        <v>0</v>
      </c>
      <c r="G50" s="30"/>
    </row>
    <row r="51" spans="1:8" ht="14.85" customHeight="1" x14ac:dyDescent="0.2">
      <c r="B51" s="191" t="s">
        <v>15</v>
      </c>
      <c r="C51" s="191"/>
      <c r="D51" s="19" t="s">
        <v>8</v>
      </c>
      <c r="E51" s="153" t="s">
        <v>134</v>
      </c>
      <c r="F51" s="20">
        <v>0</v>
      </c>
      <c r="G51" s="30"/>
    </row>
    <row r="52" spans="1:8" ht="14.85" customHeight="1" x14ac:dyDescent="0.2">
      <c r="B52" s="191" t="s">
        <v>17</v>
      </c>
      <c r="C52" s="191"/>
      <c r="D52" s="19" t="s">
        <v>8</v>
      </c>
      <c r="E52" s="153" t="s">
        <v>134</v>
      </c>
      <c r="F52" s="20">
        <v>0</v>
      </c>
      <c r="G52" s="27">
        <f>AVERAGE(F50:F52)</f>
        <v>0</v>
      </c>
    </row>
    <row r="53" spans="1:8" ht="14.85" customHeight="1" x14ac:dyDescent="0.2">
      <c r="B53" s="191" t="s">
        <v>19</v>
      </c>
      <c r="C53" s="191"/>
      <c r="D53" s="19" t="s">
        <v>8</v>
      </c>
      <c r="E53" s="153" t="s">
        <v>132</v>
      </c>
      <c r="F53" s="20">
        <v>0</v>
      </c>
      <c r="G53" s="30"/>
    </row>
    <row r="54" spans="1:8" ht="15" x14ac:dyDescent="0.2">
      <c r="B54" s="191" t="s">
        <v>20</v>
      </c>
      <c r="C54" s="191"/>
      <c r="D54" s="19" t="s">
        <v>8</v>
      </c>
      <c r="E54" s="153" t="s">
        <v>133</v>
      </c>
      <c r="F54" s="20">
        <v>0</v>
      </c>
      <c r="G54" s="30"/>
    </row>
    <row r="55" spans="1:8" ht="14.85" customHeight="1" x14ac:dyDescent="0.2">
      <c r="B55" s="191" t="s">
        <v>21</v>
      </c>
      <c r="C55" s="191"/>
      <c r="D55" s="19" t="s">
        <v>8</v>
      </c>
      <c r="E55" s="153" t="s">
        <v>132</v>
      </c>
      <c r="F55" s="20">
        <v>0</v>
      </c>
      <c r="G55" s="30"/>
    </row>
    <row r="56" spans="1:8" ht="15.75" thickBot="1" x14ac:dyDescent="0.25">
      <c r="B56" s="208" t="s">
        <v>22</v>
      </c>
      <c r="C56" s="208"/>
      <c r="D56" s="74" t="s">
        <v>8</v>
      </c>
      <c r="E56" s="74" t="s">
        <v>133</v>
      </c>
      <c r="F56" s="71">
        <v>0</v>
      </c>
      <c r="G56" s="76">
        <f>AVERAGE(F53:F56)</f>
        <v>0</v>
      </c>
    </row>
    <row r="57" spans="1:8" ht="30.2" customHeight="1" thickTop="1" x14ac:dyDescent="0.2">
      <c r="B57" s="209" t="s">
        <v>95</v>
      </c>
      <c r="C57" s="210"/>
      <c r="D57" s="67"/>
      <c r="E57" s="67"/>
      <c r="F57" s="67"/>
      <c r="G57" s="155">
        <f>SUM(G49,G52,G56)*4</f>
        <v>0</v>
      </c>
    </row>
    <row r="58" spans="1:8" ht="15" x14ac:dyDescent="0.25">
      <c r="B58" s="64" t="s">
        <v>122</v>
      </c>
      <c r="D58"/>
      <c r="E58"/>
      <c r="F58"/>
      <c r="G58" s="17"/>
    </row>
    <row r="60" spans="1:8" ht="18.75" x14ac:dyDescent="0.3">
      <c r="B60" s="136" t="s">
        <v>149</v>
      </c>
    </row>
    <row r="61" spans="1:8" ht="15" x14ac:dyDescent="0.25">
      <c r="B61" s="190" t="s">
        <v>150</v>
      </c>
      <c r="C61" s="190"/>
      <c r="D61" s="190"/>
      <c r="E61" s="190"/>
      <c r="F61" s="190"/>
      <c r="G61" s="190"/>
      <c r="H61" s="190"/>
    </row>
    <row r="62" spans="1:8" ht="15" x14ac:dyDescent="0.25">
      <c r="B62" s="163"/>
      <c r="C62" s="163"/>
      <c r="D62" s="163"/>
      <c r="E62" s="163"/>
      <c r="F62" s="163"/>
      <c r="G62" s="163"/>
      <c r="H62" s="163"/>
    </row>
    <row r="63" spans="1:8" s="17" customFormat="1" ht="112.5" customHeight="1" x14ac:dyDescent="0.25">
      <c r="A63" s="156"/>
      <c r="B63" s="201" t="s">
        <v>151</v>
      </c>
      <c r="C63" s="201"/>
      <c r="D63" s="160" t="s">
        <v>99</v>
      </c>
      <c r="E63" s="84" t="s">
        <v>68</v>
      </c>
      <c r="F63" s="84" t="s">
        <v>67</v>
      </c>
      <c r="G63" s="110" t="s">
        <v>129</v>
      </c>
      <c r="H63" s="98" t="s">
        <v>65</v>
      </c>
    </row>
    <row r="64" spans="1:8" s="17" customFormat="1" ht="141.19999999999999" customHeight="1" x14ac:dyDescent="0.25">
      <c r="A64" s="156"/>
      <c r="B64" s="202" t="s">
        <v>100</v>
      </c>
      <c r="C64" s="202"/>
      <c r="D64" s="161"/>
      <c r="E64" s="78">
        <v>20000</v>
      </c>
      <c r="F64" s="32">
        <f>D64*E64</f>
        <v>0</v>
      </c>
      <c r="G64" s="112">
        <v>0</v>
      </c>
      <c r="H64" s="106"/>
    </row>
    <row r="65" spans="1:8" s="17" customFormat="1" ht="62.85" customHeight="1" x14ac:dyDescent="0.25">
      <c r="A65" s="156"/>
      <c r="B65" s="202" t="s">
        <v>101</v>
      </c>
      <c r="C65" s="202"/>
      <c r="D65" s="111"/>
      <c r="E65" s="78">
        <v>20000</v>
      </c>
      <c r="F65" s="32">
        <f t="shared" ref="F65:F66" si="2">D65*E65</f>
        <v>0</v>
      </c>
      <c r="G65" s="112">
        <v>0</v>
      </c>
      <c r="H65" s="106"/>
    </row>
    <row r="66" spans="1:8" s="17" customFormat="1" ht="62.85" customHeight="1" thickBot="1" x14ac:dyDescent="0.3">
      <c r="A66" s="156"/>
      <c r="B66" s="203" t="s">
        <v>102</v>
      </c>
      <c r="C66" s="203"/>
      <c r="D66" s="130"/>
      <c r="E66" s="131">
        <v>20000</v>
      </c>
      <c r="F66" s="72">
        <f t="shared" si="2"/>
        <v>0</v>
      </c>
      <c r="G66" s="132">
        <v>0</v>
      </c>
      <c r="H66" s="133"/>
    </row>
    <row r="67" spans="1:8" s="17" customFormat="1" ht="42" customHeight="1" thickTop="1" x14ac:dyDescent="0.25">
      <c r="A67" s="156"/>
      <c r="B67" s="204" t="s">
        <v>140</v>
      </c>
      <c r="C67" s="205"/>
      <c r="D67" s="205"/>
      <c r="E67" s="206"/>
      <c r="F67" s="162">
        <f>AVERAGE(F64:F66)*4</f>
        <v>0</v>
      </c>
    </row>
    <row r="68" spans="1:8" s="17" customFormat="1" ht="17.25" x14ac:dyDescent="0.25">
      <c r="A68" s="156"/>
      <c r="B68" s="17" t="s">
        <v>97</v>
      </c>
      <c r="C68" s="18"/>
      <c r="D68" s="18"/>
    </row>
    <row r="69" spans="1:8" s="17" customFormat="1" ht="15" x14ac:dyDescent="0.25">
      <c r="A69" s="156"/>
      <c r="B69" s="113" t="s">
        <v>98</v>
      </c>
      <c r="C69" s="18"/>
      <c r="D69" s="18"/>
    </row>
    <row r="71" spans="1:8" x14ac:dyDescent="0.2">
      <c r="B71" s="159" t="s">
        <v>86</v>
      </c>
    </row>
    <row r="72" spans="1:8" ht="15.75" x14ac:dyDescent="0.2">
      <c r="B72" s="89" t="s">
        <v>92</v>
      </c>
      <c r="D72" s="77"/>
    </row>
    <row r="73" spans="1:8" ht="15" x14ac:dyDescent="0.25">
      <c r="B73" s="190" t="s">
        <v>148</v>
      </c>
      <c r="C73" s="190"/>
      <c r="D73" s="190"/>
      <c r="E73" s="190"/>
      <c r="F73" s="190"/>
      <c r="G73" s="190"/>
    </row>
    <row r="74" spans="1:8" ht="15" x14ac:dyDescent="0.25">
      <c r="B74" s="135"/>
      <c r="C74" s="135"/>
      <c r="D74" s="135"/>
      <c r="E74" s="135"/>
      <c r="F74" s="135"/>
      <c r="G74" s="135"/>
    </row>
    <row r="75" spans="1:8" ht="63.75" x14ac:dyDescent="0.2">
      <c r="B75" s="194" t="s">
        <v>70</v>
      </c>
      <c r="C75" s="194"/>
      <c r="D75" s="84" t="s">
        <v>147</v>
      </c>
      <c r="E75" s="84" t="s">
        <v>71</v>
      </c>
      <c r="F75" s="84" t="s">
        <v>64</v>
      </c>
      <c r="G75" s="194" t="s">
        <v>65</v>
      </c>
      <c r="H75" s="194"/>
    </row>
    <row r="76" spans="1:8" ht="15" x14ac:dyDescent="0.2">
      <c r="B76" s="196" t="s">
        <v>145</v>
      </c>
      <c r="C76" s="197"/>
      <c r="D76" s="20"/>
      <c r="E76" s="85">
        <v>5</v>
      </c>
      <c r="F76" s="32">
        <f>D76*E76</f>
        <v>0</v>
      </c>
      <c r="G76" s="195"/>
      <c r="H76" s="195"/>
    </row>
    <row r="77" spans="1:8" ht="15" x14ac:dyDescent="0.2">
      <c r="B77" s="196" t="s">
        <v>144</v>
      </c>
      <c r="C77" s="197"/>
      <c r="D77" s="20">
        <v>0</v>
      </c>
      <c r="E77" s="85">
        <v>5</v>
      </c>
      <c r="F77" s="32">
        <f t="shared" ref="F77:F78" si="3">D77*E77</f>
        <v>0</v>
      </c>
      <c r="G77" s="195"/>
      <c r="H77" s="195"/>
    </row>
    <row r="78" spans="1:8" ht="15" x14ac:dyDescent="0.2">
      <c r="B78" s="196" t="s">
        <v>146</v>
      </c>
      <c r="C78" s="197"/>
      <c r="D78" s="20">
        <v>0</v>
      </c>
      <c r="E78" s="85">
        <v>5</v>
      </c>
      <c r="F78" s="32">
        <f t="shared" si="3"/>
        <v>0</v>
      </c>
      <c r="G78" s="195"/>
      <c r="H78" s="195"/>
    </row>
  </sheetData>
  <mergeCells count="54">
    <mergeCell ref="F27:G27"/>
    <mergeCell ref="F28:G28"/>
    <mergeCell ref="F29:G29"/>
    <mergeCell ref="G78:H78"/>
    <mergeCell ref="B42:C42"/>
    <mergeCell ref="B43:G43"/>
    <mergeCell ref="B75:C75"/>
    <mergeCell ref="G75:H75"/>
    <mergeCell ref="B76:C76"/>
    <mergeCell ref="G76:H76"/>
    <mergeCell ref="B51:C51"/>
    <mergeCell ref="B56:C56"/>
    <mergeCell ref="B57:C57"/>
    <mergeCell ref="B53:C53"/>
    <mergeCell ref="B54:C54"/>
    <mergeCell ref="B55:C55"/>
    <mergeCell ref="B11:C11"/>
    <mergeCell ref="B12:C12"/>
    <mergeCell ref="G9:H9"/>
    <mergeCell ref="G10:H10"/>
    <mergeCell ref="G11:H11"/>
    <mergeCell ref="G12:H12"/>
    <mergeCell ref="B78:C78"/>
    <mergeCell ref="B39:C39"/>
    <mergeCell ref="B23:B30"/>
    <mergeCell ref="C23:C30"/>
    <mergeCell ref="F24:G24"/>
    <mergeCell ref="F25:G25"/>
    <mergeCell ref="F26:G26"/>
    <mergeCell ref="B73:G73"/>
    <mergeCell ref="B63:C63"/>
    <mergeCell ref="B64:C64"/>
    <mergeCell ref="B65:C65"/>
    <mergeCell ref="B66:C66"/>
    <mergeCell ref="B67:E67"/>
    <mergeCell ref="B77:C77"/>
    <mergeCell ref="G77:H77"/>
    <mergeCell ref="B61:H61"/>
    <mergeCell ref="B3:G3"/>
    <mergeCell ref="B16:D16"/>
    <mergeCell ref="B6:G6"/>
    <mergeCell ref="B52:C52"/>
    <mergeCell ref="B47:C47"/>
    <mergeCell ref="B48:C48"/>
    <mergeCell ref="B49:C49"/>
    <mergeCell ref="B50:C50"/>
    <mergeCell ref="B5:C5"/>
    <mergeCell ref="B45:C45"/>
    <mergeCell ref="B46:C46"/>
    <mergeCell ref="B13:G13"/>
    <mergeCell ref="F22:G22"/>
    <mergeCell ref="F23:G23"/>
    <mergeCell ref="B9:C9"/>
    <mergeCell ref="B10:C10"/>
  </mergeCells>
  <pageMargins left="0.7" right="0.7" top="0.78740157499999996" bottom="0.78740157499999996"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878A71-781C-4300-B382-D9E1BC9A4CC6}">
  <sheetPr>
    <tabColor rgb="FFFF99FF"/>
  </sheetPr>
  <dimension ref="B1:L11"/>
  <sheetViews>
    <sheetView zoomScale="90" zoomScaleNormal="90" workbookViewId="0">
      <selection activeCell="B17" sqref="B17"/>
    </sheetView>
  </sheetViews>
  <sheetFormatPr defaultColWidth="8.25" defaultRowHeight="15" x14ac:dyDescent="0.25"/>
  <cols>
    <col min="1" max="1" width="4.125" style="129" customWidth="1"/>
    <col min="2" max="2" width="37.125" style="129" customWidth="1"/>
    <col min="3" max="3" width="14.125" style="129" customWidth="1"/>
    <col min="4" max="16384" width="8.25" style="129"/>
  </cols>
  <sheetData>
    <row r="1" spans="2:12" s="119" customFormat="1" ht="26.25" x14ac:dyDescent="0.2">
      <c r="B1" s="117" t="s">
        <v>118</v>
      </c>
      <c r="C1" s="118"/>
      <c r="D1" s="118"/>
      <c r="E1" s="118"/>
      <c r="F1" s="118"/>
    </row>
    <row r="2" spans="2:12" s="119" customFormat="1" ht="6.75" customHeight="1" x14ac:dyDescent="0.2">
      <c r="B2" s="211"/>
      <c r="C2" s="211"/>
      <c r="D2" s="211"/>
      <c r="E2" s="211"/>
      <c r="F2" s="211"/>
      <c r="G2" s="211"/>
      <c r="H2" s="211"/>
      <c r="I2" s="211"/>
      <c r="J2" s="211"/>
      <c r="K2" s="211"/>
      <c r="L2" s="120"/>
    </row>
    <row r="3" spans="2:12" s="119" customFormat="1" ht="49.5" customHeight="1" x14ac:dyDescent="0.2">
      <c r="B3" s="212" t="s">
        <v>117</v>
      </c>
      <c r="C3" s="212"/>
      <c r="D3" s="212"/>
    </row>
    <row r="4" spans="2:12" s="119" customFormat="1" ht="7.35" customHeight="1" x14ac:dyDescent="0.2"/>
    <row r="5" spans="2:12" s="119" customFormat="1" ht="11.85" customHeight="1" x14ac:dyDescent="0.2">
      <c r="B5" s="121" t="s">
        <v>114</v>
      </c>
      <c r="C5" s="122" t="s">
        <v>53</v>
      </c>
    </row>
    <row r="6" spans="2:12" s="119" customFormat="1" ht="12.75" x14ac:dyDescent="0.2">
      <c r="B6" s="123" t="s">
        <v>115</v>
      </c>
      <c r="C6" s="124">
        <v>0</v>
      </c>
    </row>
    <row r="7" spans="2:12" s="119" customFormat="1" ht="12.75" x14ac:dyDescent="0.2">
      <c r="B7" s="125"/>
      <c r="C7" s="126">
        <f>SUM(C6:C6)</f>
        <v>0</v>
      </c>
    </row>
    <row r="8" spans="2:12" s="127" customFormat="1" ht="13.5" thickBot="1" x14ac:dyDescent="0.25">
      <c r="C8" s="128"/>
      <c r="D8" s="128"/>
    </row>
    <row r="9" spans="2:12" s="119" customFormat="1" ht="12.75" x14ac:dyDescent="0.2">
      <c r="B9" s="213" t="s">
        <v>116</v>
      </c>
      <c r="C9" s="214"/>
      <c r="D9" s="215"/>
    </row>
    <row r="10" spans="2:12" s="119" customFormat="1" ht="12.75" x14ac:dyDescent="0.2">
      <c r="B10" s="216"/>
      <c r="C10" s="217"/>
      <c r="D10" s="218"/>
    </row>
    <row r="11" spans="2:12" s="119" customFormat="1" ht="13.5" thickBot="1" x14ac:dyDescent="0.25">
      <c r="B11" s="219"/>
      <c r="C11" s="220"/>
      <c r="D11" s="221"/>
    </row>
  </sheetData>
  <mergeCells count="3">
    <mergeCell ref="B2:K2"/>
    <mergeCell ref="B3:D3"/>
    <mergeCell ref="B9:D11"/>
  </mergeCells>
  <pageMargins left="0.7" right="0.7" top="0.75" bottom="0.75" header="0.3" footer="0.3"/>
  <headerFooter>
    <oddHeader>&amp;R&amp;"Calibri"&amp;10&amp;K000000 Internal Use&amp;1#_x000D_</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p:properties xmlns:p="http://schemas.microsoft.com/office/2006/metadata/properties" xmlns:xsi="http://www.w3.org/2001/XMLSchema-instance" xmlns:pc="http://schemas.microsoft.com/office/infopath/2007/PartnerControls">
  <documentManagement>
    <_dlc_DocId xmlns="15ac8131-6f28-437f-bb89-657faef636c8">ESM1-244363895-27729</_dlc_DocId>
    <_dlc_DocIdUrl xmlns="15ac8131-6f28-437f-bb89-657faef636c8">
      <Url>https://esm.sharepoint.com/sites/BAU-CLP/_layouts/15/DocIdRedir.aspx?ID=ESM1-244363895-27729</Url>
      <Description>ESM1-244363895-27729</Description>
    </_dlc_DocIdUrl>
    <SharedWithUsers xmlns="15ac8131-6f28-437f-bb89-657faef636c8">
      <UserInfo>
        <DisplayName>Franziska Müller - Guest</DisplayName>
        <AccountId>544</AccountId>
        <AccountType/>
      </UserInfo>
    </SharedWithUsers>
    <DocumentType xmlns="a153af3a-88be-4167-abce-2fd366c974cc" xsi:nil="true"/>
    <Status xmlns="a153af3a-88be-4167-abce-2fd366c974cc" xsi:nil="true"/>
    <TaxCatchAll xmlns="15ac8131-6f28-437f-bb89-657faef636c8" xsi:nil="true"/>
    <_Flow_SignoffStatus xmlns="a153af3a-88be-4167-abce-2fd366c974cc" xsi:nil="true"/>
    <lcf76f155ced4ddcb4097134ff3c332f xmlns="a153af3a-88be-4167-abce-2fd366c974cc">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05B72AC4A09CDF4C84793DB8B53C6549" ma:contentTypeVersion="21" ma:contentTypeDescription="Create a new document." ma:contentTypeScope="" ma:versionID="d1aeac20ee24d09c6b208043e202fc10">
  <xsd:schema xmlns:xsd="http://www.w3.org/2001/XMLSchema" xmlns:xs="http://www.w3.org/2001/XMLSchema" xmlns:p="http://schemas.microsoft.com/office/2006/metadata/properties" xmlns:ns2="a153af3a-88be-4167-abce-2fd366c974cc" xmlns:ns3="15ac8131-6f28-437f-bb89-657faef636c8" targetNamespace="http://schemas.microsoft.com/office/2006/metadata/properties" ma:root="true" ma:fieldsID="85f8d926d18842055d2d74c9f3084691" ns2:_="" ns3:_="">
    <xsd:import namespace="a153af3a-88be-4167-abce-2fd366c974cc"/>
    <xsd:import namespace="15ac8131-6f28-437f-bb89-657faef636c8"/>
    <xsd:element name="properties">
      <xsd:complexType>
        <xsd:sequence>
          <xsd:element name="documentManagement">
            <xsd:complexType>
              <xsd:all>
                <xsd:element ref="ns2:DocumentType" minOccurs="0"/>
                <xsd:element ref="ns2:Status" minOccurs="0"/>
                <xsd:element ref="ns2:MediaServiceMetadata" minOccurs="0"/>
                <xsd:element ref="ns2:MediaServiceFastMetadata" minOccurs="0"/>
                <xsd:element ref="ns3:_dlc_DocId" minOccurs="0"/>
                <xsd:element ref="ns3:_dlc_DocIdUrl" minOccurs="0"/>
                <xsd:element ref="ns3:_dlc_DocIdPersistId" minOccurs="0"/>
                <xsd:element ref="ns2:MediaServiceAutoKeyPoints" minOccurs="0"/>
                <xsd:element ref="ns2:MediaServiceKeyPoints" minOccurs="0"/>
                <xsd:element ref="ns2:MediaServiceDateTaken" minOccurs="0"/>
                <xsd:element ref="ns2:MediaServiceAutoTags" minOccurs="0"/>
                <xsd:element ref="ns2:MediaLengthInSeconds" minOccurs="0"/>
                <xsd:element ref="ns3:SharedWithUsers" minOccurs="0"/>
                <xsd:element ref="ns3:SharedWithDetail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_Flow_SignoffStatu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153af3a-88be-4167-abce-2fd366c974cc" elementFormDefault="qualified">
    <xsd:import namespace="http://schemas.microsoft.com/office/2006/documentManagement/types"/>
    <xsd:import namespace="http://schemas.microsoft.com/office/infopath/2007/PartnerControls"/>
    <xsd:element name="DocumentType" ma:index="8" nillable="true" ma:displayName="Document type" ma:format="Dropdown" ma:internalName="DocumentType" ma:readOnly="false">
      <xsd:simpleType>
        <xsd:restriction base="dms:Choice">
          <xsd:enumeration value="-"/>
        </xsd:restriction>
      </xsd:simpleType>
    </xsd:element>
    <xsd:element name="Status" ma:index="9" nillable="true" ma:displayName="Status" ma:format="Dropdown" ma:internalName="Status" ma:readOnly="false">
      <xsd:simpleType>
        <xsd:restriction base="dms:Choice">
          <xsd:enumeration value="Draft"/>
          <xsd:enumeration value="Ready for approval"/>
          <xsd:enumeration value="Approved / Released"/>
          <xsd:enumeration value="Outdated"/>
        </xsd:restriction>
      </xsd:simpleType>
    </xsd:element>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DateTaken" ma:index="17" nillable="true" ma:displayName="MediaServiceDateTaken" ma:hidden="true" ma:internalName="MediaServiceDateTaken" ma:readOnly="true">
      <xsd:simpleType>
        <xsd:restriction base="dms:Text"/>
      </xsd:simpleType>
    </xsd:element>
    <xsd:element name="MediaServiceAutoTags" ma:index="18" nillable="true" ma:displayName="Tags" ma:internalName="MediaServiceAutoTags"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CR" ma:index="22" nillable="true" ma:displayName="Extracted Text" ma:internalName="MediaServiceOCR" ma:readOnly="true">
      <xsd:simpleType>
        <xsd:restriction base="dms:Note">
          <xsd:maxLength value="255"/>
        </xsd:restriction>
      </xsd:simpleType>
    </xsd:element>
    <xsd:element name="MediaServiceGenerationTime" ma:index="23" nillable="true" ma:displayName="MediaServiceGenerationTime" ma:hidden="true" ma:internalName="MediaServiceGenerationTime" ma:readOnly="true">
      <xsd:simpleType>
        <xsd:restriction base="dms:Text"/>
      </xsd:simpleType>
    </xsd:element>
    <xsd:element name="MediaServiceEventHashCode" ma:index="24" nillable="true" ma:displayName="MediaServiceEventHashCode" ma:hidden="true" ma:internalName="MediaServiceEventHashCode" ma:readOnly="true">
      <xsd:simpleType>
        <xsd:restriction base="dms:Text"/>
      </xsd:simpleType>
    </xsd:element>
    <xsd:element name="lcf76f155ced4ddcb4097134ff3c332f" ma:index="26" nillable="true" ma:taxonomy="true" ma:internalName="lcf76f155ced4ddcb4097134ff3c332f" ma:taxonomyFieldName="MediaServiceImageTags" ma:displayName="Image Tags" ma:readOnly="false" ma:fieldId="{5cf76f15-5ced-4ddc-b409-7134ff3c332f}" ma:taxonomyMulti="true" ma:sspId="6ac0feec-d12f-4e8a-a0f9-8c1043693aa7" ma:termSetId="09814cd3-568e-fe90-9814-8d621ff8fb84" ma:anchorId="fba54fb3-c3e1-fe81-a776-ca4b69148c4d" ma:open="true" ma:isKeyword="false">
      <xsd:complexType>
        <xsd:sequence>
          <xsd:element ref="pc:Terms" minOccurs="0" maxOccurs="1"/>
        </xsd:sequence>
      </xsd:complexType>
    </xsd:element>
    <xsd:element name="_Flow_SignoffStatus" ma:index="28" nillable="true" ma:displayName="Sign-off status" ma:internalName="Sign_x002d_off_x0020_status">
      <xsd:simpleType>
        <xsd:restriction base="dms:Text"/>
      </xsd:simpleType>
    </xsd:element>
    <xsd:element name="MediaServiceObjectDetectorVersions" ma:index="29" nillable="true" ma:displayName="MediaServiceObjectDetectorVersions" ma:hidden="true" ma:indexed="true" ma:internalName="MediaServiceObjectDetectorVersions" ma:readOnly="true">
      <xsd:simpleType>
        <xsd:restriction base="dms:Text"/>
      </xsd:simpleType>
    </xsd:element>
    <xsd:element name="MediaServiceSearchProperties" ma:index="3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5ac8131-6f28-437f-bb89-657faef636c8" elementFormDefault="qualified">
    <xsd:import namespace="http://schemas.microsoft.com/office/2006/documentManagement/types"/>
    <xsd:import namespace="http://schemas.microsoft.com/office/infopath/2007/PartnerControls"/>
    <xsd:element name="_dlc_DocId" ma:index="12" nillable="true" ma:displayName="Document ID Value" ma:description="The value of the document ID assigned to this item." ma:indexed="true" ma:internalName="_dlc_DocId" ma:readOnly="true">
      <xsd:simpleType>
        <xsd:restriction base="dms:Text"/>
      </xsd:simpleType>
    </xsd:element>
    <xsd:element name="_dlc_DocIdUrl" ma:index="13"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4" nillable="true" ma:displayName="Persist ID" ma:description="Keep ID on add." ma:hidden="true" ma:internalName="_dlc_DocIdPersistId" ma:readOnly="true">
      <xsd:simpleType>
        <xsd:restriction base="dms:Boolean"/>
      </xsd:simpleType>
    </xsd:element>
    <xsd:element name="SharedWithUsers" ma:index="20" nillable="true" ma:displayName="Shared With" ma:SearchPeopleOnly="false" ma:SharePointGroup="0" ma:internalName="SharedWithUsers" ma:readOnly="tru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element name="TaxCatchAll" ma:index="27" nillable="true" ma:displayName="Taxonomy Catch All Column" ma:hidden="true" ma:list="{496aca09-1b87-4733-b184-4f62b479014a}" ma:internalName="TaxCatchAll" ma:showField="CatchAllData" ma:web="15ac8131-6f28-437f-bb89-657faef636c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08572A8-9871-46BA-90E5-EF22875BEE5E}">
  <ds:schemaRefs>
    <ds:schemaRef ds:uri="http://schemas.microsoft.com/sharepoint/events"/>
  </ds:schemaRefs>
</ds:datastoreItem>
</file>

<file path=customXml/itemProps2.xml><?xml version="1.0" encoding="utf-8"?>
<ds:datastoreItem xmlns:ds="http://schemas.openxmlformats.org/officeDocument/2006/customXml" ds:itemID="{1AA17D72-2F58-4B96-BEAE-ED9F27268789}">
  <ds:schemaRefs>
    <ds:schemaRef ds:uri="http://schemas.microsoft.com/office/2006/metadata/properties"/>
    <ds:schemaRef ds:uri="http://www.w3.org/XML/1998/namespace"/>
    <ds:schemaRef ds:uri="a153af3a-88be-4167-abce-2fd366c974cc"/>
    <ds:schemaRef ds:uri="http://schemas.microsoft.com/office/infopath/2007/PartnerControls"/>
    <ds:schemaRef ds:uri="http://purl.org/dc/terms/"/>
    <ds:schemaRef ds:uri="http://purl.org/dc/dcmitype/"/>
    <ds:schemaRef ds:uri="http://schemas.microsoft.com/office/2006/documentManagement/types"/>
    <ds:schemaRef ds:uri="http://schemas.openxmlformats.org/package/2006/metadata/core-properties"/>
    <ds:schemaRef ds:uri="15ac8131-6f28-437f-bb89-657faef636c8"/>
    <ds:schemaRef ds:uri="http://purl.org/dc/elements/1.1/"/>
  </ds:schemaRefs>
</ds:datastoreItem>
</file>

<file path=customXml/itemProps3.xml><?xml version="1.0" encoding="utf-8"?>
<ds:datastoreItem xmlns:ds="http://schemas.openxmlformats.org/officeDocument/2006/customXml" ds:itemID="{CEA084DC-B1AB-4E0C-98EF-986D7847DBEF}">
  <ds:schemaRefs>
    <ds:schemaRef ds:uri="http://schemas.microsoft.com/sharepoint/v3/contenttype/forms"/>
  </ds:schemaRefs>
</ds:datastoreItem>
</file>

<file path=customXml/itemProps4.xml><?xml version="1.0" encoding="utf-8"?>
<ds:datastoreItem xmlns:ds="http://schemas.openxmlformats.org/officeDocument/2006/customXml" ds:itemID="{3A42992F-B64F-4D3B-BA1F-FCD621D67D2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153af3a-88be-4167-abce-2fd366c974cc"/>
    <ds:schemaRef ds:uri="15ac8131-6f28-437f-bb89-657faef636c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6</vt:i4>
      </vt:variant>
      <vt:variant>
        <vt:lpstr>Named Ranges</vt:lpstr>
      </vt:variant>
      <vt:variant>
        <vt:i4>2</vt:i4>
      </vt:variant>
    </vt:vector>
  </HeadingPairs>
  <TitlesOfParts>
    <vt:vector size="8" baseType="lpstr">
      <vt:lpstr>Overview &amp; Inst</vt:lpstr>
      <vt:lpstr>Summary</vt:lpstr>
      <vt:lpstr>1. Ongoing services</vt:lpstr>
      <vt:lpstr>2. On-demand services_old</vt:lpstr>
      <vt:lpstr>2. On-demand services</vt:lpstr>
      <vt:lpstr>3. Start-up implementation</vt:lpstr>
      <vt:lpstr>'1. Ongoing services'!Print_Area</vt:lpstr>
      <vt:lpstr>'2. On-demand services_old'!Print_Area</vt:lpstr>
    </vt:vector>
  </TitlesOfParts>
  <Manager/>
  <Company>ESM</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Shajahan Choudhery</dc:creator>
  <cp:keywords/>
  <dc:description/>
  <cp:lastModifiedBy>Asta Gerhardt</cp:lastModifiedBy>
  <cp:revision/>
  <dcterms:created xsi:type="dcterms:W3CDTF">1997-04-23T13:11:49Z</dcterms:created>
  <dcterms:modified xsi:type="dcterms:W3CDTF">2024-07-15T14:31:23Z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0x01010005B72AC4A09CDF4C84793DB8B53C6549</vt:lpwstr>
  </property>
  <property fmtid="{D5CDD505-2E9C-101B-9397-08002B2CF9AE}" pid="3" name="_dlc_DocIdItemGuid">
    <vt:lpwstr>7a55391e-e38d-4070-89bb-5382cbbe99d5</vt:lpwstr>
  </property>
  <property fmtid="{D5CDD505-2E9C-101B-9397-08002B2CF9AE}" pid="4" name="MSIP_Label_1764a71f-7e5e-4aeb-ba26-1fccf4925c1d_Enabled">
    <vt:lpwstr>true</vt:lpwstr>
  </property>
  <property fmtid="{D5CDD505-2E9C-101B-9397-08002B2CF9AE}" pid="5" name="MSIP_Label_1764a71f-7e5e-4aeb-ba26-1fccf4925c1d_SetDate">
    <vt:lpwstr>2022-03-21T16:22:25Z</vt:lpwstr>
  </property>
  <property fmtid="{D5CDD505-2E9C-101B-9397-08002B2CF9AE}" pid="6" name="MSIP_Label_1764a71f-7e5e-4aeb-ba26-1fccf4925c1d_Method">
    <vt:lpwstr>Standard</vt:lpwstr>
  </property>
  <property fmtid="{D5CDD505-2E9C-101B-9397-08002B2CF9AE}" pid="7" name="MSIP_Label_1764a71f-7e5e-4aeb-ba26-1fccf4925c1d_Name">
    <vt:lpwstr>Internal</vt:lpwstr>
  </property>
  <property fmtid="{D5CDD505-2E9C-101B-9397-08002B2CF9AE}" pid="8" name="MSIP_Label_1764a71f-7e5e-4aeb-ba26-1fccf4925c1d_SiteId">
    <vt:lpwstr>98e29ecf-22bf-49bc-85a7-51537b56ef79</vt:lpwstr>
  </property>
  <property fmtid="{D5CDD505-2E9C-101B-9397-08002B2CF9AE}" pid="9" name="MSIP_Label_1764a71f-7e5e-4aeb-ba26-1fccf4925c1d_ActionId">
    <vt:lpwstr>a3da27a6-7e4c-4848-a6e6-592b51b6bf91</vt:lpwstr>
  </property>
  <property fmtid="{D5CDD505-2E9C-101B-9397-08002B2CF9AE}" pid="10" name="MSIP_Label_1764a71f-7e5e-4aeb-ba26-1fccf4925c1d_ContentBits">
    <vt:lpwstr>1</vt:lpwstr>
  </property>
  <property fmtid="{D5CDD505-2E9C-101B-9397-08002B2CF9AE}" pid="11" name="MediaServiceImageTags">
    <vt:lpwstr/>
  </property>
</Properties>
</file>