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esm.sharepoint.com/sites/BAU-CLP/ProcurementProcedures/FM Team/FM17CSAG23 - cleaning services/1. Sourcing folder/2. Sourcing/2.5 RFP/"/>
    </mc:Choice>
  </mc:AlternateContent>
  <xr:revisionPtr revIDLastSave="407" documentId="11_EE187E0CB87A551C6C0028D4E725C1B14FB69479" xr6:coauthVersionLast="47" xr6:coauthVersionMax="47" xr10:uidLastSave="{8817C5F7-43FB-418A-B796-24959662E75D}"/>
  <bookViews>
    <workbookView xWindow="-120" yWindow="-120" windowWidth="29040" windowHeight="17640" activeTab="4" xr2:uid="{8C4A808C-D8F5-4EAC-ABB4-92987C888708}"/>
  </bookViews>
  <sheets>
    <sheet name="Overview" sheetId="68" r:id="rId1"/>
    <sheet name="Summary" sheetId="91" r:id="rId2"/>
    <sheet name="1. Ongoing services" sheetId="81" r:id="rId3"/>
    <sheet name="2. On-demand services" sheetId="86" r:id="rId4"/>
    <sheet name="3. Start-up implementation" sheetId="78" r:id="rId5"/>
  </sheets>
  <externalReferences>
    <externalReference r:id="rId6"/>
    <externalReference r:id="rId7"/>
  </externalReferences>
  <definedNames>
    <definedName name="beverages" localSheetId="2">#REF!</definedName>
    <definedName name="beverages" localSheetId="4">#REF!</definedName>
    <definedName name="beverages" localSheetId="0">#REF!</definedName>
    <definedName name="beverages">#REF!</definedName>
    <definedName name="cash" localSheetId="2">OFFSET(#REF!,1,0,COUNTA(#REF!)-1,1)</definedName>
    <definedName name="cash" localSheetId="4">OFFSET(#REF!,1,0,COUNTA(#REF!)-1,1)</definedName>
    <definedName name="cash" localSheetId="0">OFFSET(#REF!,1,0,COUNTA(#REF!)-1,1)</definedName>
    <definedName name="cash">OFFSET(#REF!,1,0,COUNTA(#REF!)-1,1)</definedName>
    <definedName name="con" localSheetId="2">[1]Original!#REF!</definedName>
    <definedName name="con" localSheetId="4">[1]Original!#REF!</definedName>
    <definedName name="con" localSheetId="0">[1]Original!#REF!</definedName>
    <definedName name="con">[1]Original!#REF!</definedName>
    <definedName name="conf" localSheetId="2">#REF!</definedName>
    <definedName name="conf" localSheetId="4">#REF!</definedName>
    <definedName name="conf" localSheetId="0">#REF!</definedName>
    <definedName name="conf">#REF!</definedName>
    <definedName name="confectionery" localSheetId="2">#REF!</definedName>
    <definedName name="confectionery" localSheetId="4">#REF!</definedName>
    <definedName name="confectionery" localSheetId="0">#REF!</definedName>
    <definedName name="confectionery">#REF!</definedName>
    <definedName name="CONFIRMATION" localSheetId="2">#REF!</definedName>
    <definedName name="CONFIRMATION" localSheetId="4">#REF!</definedName>
    <definedName name="CONFIRMATION" localSheetId="0">#REF!</definedName>
    <definedName name="CONFIRMATION">#REF!</definedName>
    <definedName name="costall" localSheetId="2">#REF!</definedName>
    <definedName name="costall" localSheetId="4">#REF!</definedName>
    <definedName name="costall" localSheetId="0">#REF!</definedName>
    <definedName name="costall">#REF!</definedName>
    <definedName name="costcodes" localSheetId="2">#REF!</definedName>
    <definedName name="costcodes" localSheetId="4">#REF!</definedName>
    <definedName name="costcodes" localSheetId="0">#REF!</definedName>
    <definedName name="costcodes">#REF!</definedName>
    <definedName name="costhosp" localSheetId="2">#REF!</definedName>
    <definedName name="costhosp" localSheetId="4">#REF!</definedName>
    <definedName name="costhosp" localSheetId="0">#REF!</definedName>
    <definedName name="costhosp">#REF!</definedName>
    <definedName name="costings" localSheetId="2">#REF!</definedName>
    <definedName name="costings" localSheetId="4">#REF!</definedName>
    <definedName name="costings" localSheetId="0">#REF!</definedName>
    <definedName name="costings">#REF!</definedName>
    <definedName name="e" localSheetId="2">#REF!</definedName>
    <definedName name="e" localSheetId="4">#REF!</definedName>
    <definedName name="e">#REF!</definedName>
    <definedName name="hosp" localSheetId="2">#REF!</definedName>
    <definedName name="hosp" localSheetId="4">#REF!</definedName>
    <definedName name="hosp" localSheetId="0">#REF!</definedName>
    <definedName name="hosp">#REF!</definedName>
    <definedName name="incomeguide" localSheetId="2">#REF!</definedName>
    <definedName name="incomeguide" localSheetId="4">#REF!</definedName>
    <definedName name="incomeguide" localSheetId="0">#REF!</definedName>
    <definedName name="incomeguide">#REF!</definedName>
    <definedName name="incomguide2" localSheetId="2">#REF!</definedName>
    <definedName name="incomguide2" localSheetId="4">#REF!</definedName>
    <definedName name="incomguide2">#REF!</definedName>
    <definedName name="introprint" localSheetId="2">#REF!</definedName>
    <definedName name="introprint" localSheetId="4">#REF!</definedName>
    <definedName name="introprint" localSheetId="0">#REF!</definedName>
    <definedName name="introprint">#REF!</definedName>
    <definedName name="introprint2" localSheetId="2">#REF!</definedName>
    <definedName name="introprint2" localSheetId="4">#REF!</definedName>
    <definedName name="introprint2">#REF!</definedName>
    <definedName name="labourcals" localSheetId="2">#REF!</definedName>
    <definedName name="labourcals" localSheetId="4">#REF!</definedName>
    <definedName name="labourcals" localSheetId="0">#REF!</definedName>
    <definedName name="labourcals">#REF!</definedName>
    <definedName name="name_of_site" localSheetId="2">#REF!</definedName>
    <definedName name="name_of_site" localSheetId="4">#REF!</definedName>
    <definedName name="name_of_site" localSheetId="0">#REF!</definedName>
    <definedName name="name_of_site">#REF!</definedName>
    <definedName name="no_of_weeks" localSheetId="2">#REF!</definedName>
    <definedName name="no_of_weeks" localSheetId="4">#REF!</definedName>
    <definedName name="no_of_weeks" localSheetId="0">#REF!</definedName>
    <definedName name="no_of_weeks">#REF!</definedName>
    <definedName name="pa_mi" localSheetId="2">[1]Original!#REF!</definedName>
    <definedName name="pa_mi" localSheetId="4">[1]Original!#REF!</definedName>
    <definedName name="pa_mi" localSheetId="0">[1]Original!#REF!</definedName>
    <definedName name="pa_mi">[1]Original!#REF!</definedName>
    <definedName name="pay_scales" localSheetId="2">#REF!</definedName>
    <definedName name="pay_scales" localSheetId="4">#REF!</definedName>
    <definedName name="pay_scales" localSheetId="0">#REF!</definedName>
    <definedName name="pay_scales">#REF!</definedName>
    <definedName name="_xlnm.Print_Area" localSheetId="2">'1. Ongoing services'!$A$1:$I$4</definedName>
    <definedName name="_xlnm.Print_Area" localSheetId="4">'3. Start-up implementation'!$A$1:$K$22</definedName>
    <definedName name="_xlnm.Print_Area" localSheetId="0">Overview!$A$1:$F$25</definedName>
    <definedName name="_xlnm.Print_Area">#N/A</definedName>
    <definedName name="Print_Area_MI" localSheetId="2">#REF!</definedName>
    <definedName name="Print_Area_MI" localSheetId="4">#REF!</definedName>
    <definedName name="Print_Area_MI" localSheetId="0">#REF!</definedName>
    <definedName name="Print_Area_MI">#REF!</definedName>
    <definedName name="print_Area_MI2" localSheetId="2">#REF!</definedName>
    <definedName name="print_Area_MI2" localSheetId="4">#REF!</definedName>
    <definedName name="print_Area_MI2" localSheetId="0">#REF!</definedName>
    <definedName name="print_Area_MI2">#REF!</definedName>
    <definedName name="print3to5" localSheetId="2">#REF!</definedName>
    <definedName name="print3to5" localSheetId="4">#REF!</definedName>
    <definedName name="print3to5" localSheetId="0">#REF!</definedName>
    <definedName name="print3to5">#REF!</definedName>
    <definedName name="printalyears" localSheetId="2">#REF!</definedName>
    <definedName name="printalyears" localSheetId="4">#REF!</definedName>
    <definedName name="printalyears" localSheetId="0">#REF!</definedName>
    <definedName name="printalyears">#REF!</definedName>
    <definedName name="printampm" localSheetId="2">#REF!</definedName>
    <definedName name="printampm" localSheetId="4">#REF!</definedName>
    <definedName name="printampm" localSheetId="0">#REF!</definedName>
    <definedName name="printampm">#REF!</definedName>
    <definedName name="printbcv" localSheetId="2">#REF!</definedName>
    <definedName name="printbcv" localSheetId="4">#REF!</definedName>
    <definedName name="printbcv" localSheetId="0">#REF!</definedName>
    <definedName name="printbcv">#REF!</definedName>
    <definedName name="printbreakfast" localSheetId="2">#REF!</definedName>
    <definedName name="printbreakfast" localSheetId="4">#REF!</definedName>
    <definedName name="printbreakfast" localSheetId="0">#REF!</definedName>
    <definedName name="printbreakfast">#REF!</definedName>
    <definedName name="printbrkfst" localSheetId="2">#REF!</definedName>
    <definedName name="printbrkfst" localSheetId="4">#REF!</definedName>
    <definedName name="printbrkfst" localSheetId="0">#REF!</definedName>
    <definedName name="printbrkfst">#REF!</definedName>
    <definedName name="printbvc" localSheetId="2">#REF!</definedName>
    <definedName name="printbvc" localSheetId="4">#REF!</definedName>
    <definedName name="printbvc" localSheetId="0">#REF!</definedName>
    <definedName name="printbvc">#REF!</definedName>
    <definedName name="printdaily" localSheetId="2">#REF!</definedName>
    <definedName name="printdaily" localSheetId="4">#REF!</definedName>
    <definedName name="printdaily" localSheetId="0">#REF!</definedName>
    <definedName name="printdaily">#REF!</definedName>
    <definedName name="printhosp" localSheetId="2">#REF!</definedName>
    <definedName name="printhosp" localSheetId="4">#REF!</definedName>
    <definedName name="printhosp" localSheetId="0">#REF!</definedName>
    <definedName name="printhosp">#REF!</definedName>
    <definedName name="printlabour" localSheetId="2">#REF!</definedName>
    <definedName name="printlabour" localSheetId="4">#REF!</definedName>
    <definedName name="printlabour" localSheetId="0">#REF!</definedName>
    <definedName name="printlabour">#REF!</definedName>
    <definedName name="printlunch" localSheetId="2">#REF!</definedName>
    <definedName name="printlunch" localSheetId="4">#REF!</definedName>
    <definedName name="printlunch" localSheetId="0">#REF!</definedName>
    <definedName name="printlunch">#REF!</definedName>
    <definedName name="printmonthly" localSheetId="2">#REF!</definedName>
    <definedName name="printmonthly" localSheetId="4">#REF!</definedName>
    <definedName name="printmonthly" localSheetId="0">#REF!</definedName>
    <definedName name="printmonthly">#REF!</definedName>
    <definedName name="Printopening" localSheetId="2">#REF!</definedName>
    <definedName name="Printopening" localSheetId="4">#REF!</definedName>
    <definedName name="Printopening" localSheetId="0">#REF!</definedName>
    <definedName name="Printopening">#REF!</definedName>
    <definedName name="printservices" localSheetId="2">#REF!</definedName>
    <definedName name="printservices" localSheetId="4">#REF!</definedName>
    <definedName name="printservices" localSheetId="0">#REF!</definedName>
    <definedName name="printservices">#REF!</definedName>
    <definedName name="printshop" localSheetId="2">#REF!</definedName>
    <definedName name="printshop" localSheetId="4">#REF!</definedName>
    <definedName name="printshop" localSheetId="0">#REF!</definedName>
    <definedName name="printshop">#REF!</definedName>
    <definedName name="printsummary" localSheetId="2">#REF!</definedName>
    <definedName name="printsummary" localSheetId="4">#REF!</definedName>
    <definedName name="printsummary" localSheetId="0">#REF!</definedName>
    <definedName name="printsummary">#REF!</definedName>
    <definedName name="printsundries" localSheetId="2">#REF!</definedName>
    <definedName name="printsundries" localSheetId="4">#REF!</definedName>
    <definedName name="printsundries" localSheetId="0">#REF!</definedName>
    <definedName name="printsundries">#REF!</definedName>
    <definedName name="printsundry" localSheetId="2">#REF!</definedName>
    <definedName name="printsundry" localSheetId="4">#REF!</definedName>
    <definedName name="printsundry" localSheetId="0">#REF!</definedName>
    <definedName name="printsundry">#REF!</definedName>
    <definedName name="Prop" localSheetId="2">#REF!</definedName>
    <definedName name="Prop" localSheetId="4">#REF!</definedName>
    <definedName name="Prop" localSheetId="0">#REF!</definedName>
    <definedName name="Prop">#REF!</definedName>
    <definedName name="prop2" localSheetId="2">[1]Original!#REF!</definedName>
    <definedName name="prop2" localSheetId="4">[1]Original!#REF!</definedName>
    <definedName name="prop2" localSheetId="0">[1]Original!#REF!</definedName>
    <definedName name="prop2">[1]Original!#REF!</definedName>
    <definedName name="PROPOSAL" localSheetId="2">#REF!</definedName>
    <definedName name="PROPOSAL" localSheetId="4">#REF!</definedName>
    <definedName name="PROPOSAL" localSheetId="0">#REF!</definedName>
    <definedName name="PROPOSAL">#REF!</definedName>
    <definedName name="sasas" hidden="1">{"print montly",#N/A,FALSE,"Monthly";"print daily",#N/A,FALSE,"Daily";"Breakfast",#N/A,FALSE,"Breakfast";"am/pm break",#N/A,FALSE,"AM PM Break";"Print Lunch",#N/A,FALSE,"Lunch";"Print BCV",#N/A,FALSE,"BCV";"Print Hospitally",#N/A,FALSE,"Hospitality"}</definedName>
    <definedName name="Select" localSheetId="2">#REF!</definedName>
    <definedName name="Select" localSheetId="4">#REF!</definedName>
    <definedName name="Select">#REF!</definedName>
    <definedName name="sub" localSheetId="2">OFFSET(#REF!,1,0,COUNTA(#REF!)-1,1)</definedName>
    <definedName name="sub" localSheetId="4">OFFSET(#REF!,1,0,COUNTA(#REF!)-1,1)</definedName>
    <definedName name="sub" localSheetId="0">OFFSET(#REF!,1,0,COUNTA(#REF!)-1,1)</definedName>
    <definedName name="sub">OFFSET(#REF!,1,0,COUNTA(#REF!)-1,1)</definedName>
    <definedName name="Tariff_Recovery_Target" localSheetId="2">#REF!</definedName>
    <definedName name="Tariff_Recovery_Target" localSheetId="4">#REF!</definedName>
    <definedName name="Tariff_Recovery_Target" localSheetId="0">#REF!</definedName>
    <definedName name="Tariff_Recovery_Target">#REF!</definedName>
    <definedName name="tariffs" localSheetId="2">#REF!</definedName>
    <definedName name="tariffs" localSheetId="4">#REF!</definedName>
    <definedName name="tariffs" localSheetId="0">#REF!</definedName>
    <definedName name="tariffs">#REF!</definedName>
    <definedName name="totalweeks" localSheetId="2">#REF!</definedName>
    <definedName name="totalweeks" localSheetId="4">#REF!</definedName>
    <definedName name="totalweeks" localSheetId="0">#REF!</definedName>
    <definedName name="totalweeks">#REF!</definedName>
    <definedName name="vending" localSheetId="2">#REF!</definedName>
    <definedName name="vending" localSheetId="4">#REF!</definedName>
    <definedName name="vending" localSheetId="0">#REF!</definedName>
    <definedName name="vending">#REF!</definedName>
    <definedName name="weeks" localSheetId="2">[2]Summary!#REF!</definedName>
    <definedName name="weeks" localSheetId="4">[2]Summary!#REF!</definedName>
    <definedName name="weeks" localSheetId="0">[2]Summary!#REF!</definedName>
    <definedName name="weeks">[2]Summary!#REF!</definedName>
    <definedName name="wrn.Print._.All._.Financials." hidden="1">{"print montly",#N/A,FALSE,"Monthly";"print daily",#N/A,FALSE,"Daily";"Breakfast",#N/A,FALSE,"Breakfast";"am/pm break",#N/A,FALSE,"AM PM Break";"Print Lunch",#N/A,FALSE,"Lunch";"Print BCV",#N/A,FALSE,"BCV";"Print Hospitally",#N/A,FALSE,"Hospitality"}</definedName>
    <definedName name="wrn.Print._.Breakfast." hidden="1">{"Breakfast",#N/A,FALSE,"Breakfast"}</definedName>
    <definedName name="YearInvest" localSheetId="2">#REF!</definedName>
    <definedName name="YearInvest" localSheetId="4">#REF!</definedName>
    <definedName name="YearInvest" localSheetId="0">#REF!</definedName>
    <definedName name="YearInv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91" l="1"/>
  <c r="D12" i="91"/>
  <c r="C13" i="68"/>
  <c r="E23" i="86"/>
  <c r="E22" i="86"/>
  <c r="F41" i="81"/>
  <c r="F64" i="81" s="1"/>
  <c r="K24" i="81"/>
  <c r="K23" i="81"/>
  <c r="K22" i="81"/>
  <c r="K21" i="81"/>
  <c r="K29" i="81"/>
  <c r="C18" i="86"/>
  <c r="E18" i="86" s="1"/>
  <c r="E19" i="86" s="1"/>
  <c r="K36" i="81"/>
  <c r="K35" i="81"/>
  <c r="K34" i="81"/>
  <c r="K52" i="81"/>
  <c r="K51" i="81"/>
  <c r="F7" i="81"/>
  <c r="E14" i="86"/>
  <c r="I62" i="81"/>
  <c r="H62" i="81"/>
  <c r="G62" i="81"/>
  <c r="F62" i="81"/>
  <c r="I46" i="81"/>
  <c r="H46" i="81"/>
  <c r="G46" i="81"/>
  <c r="F46" i="81"/>
  <c r="K46" i="81" l="1"/>
  <c r="K62" i="81"/>
  <c r="E6" i="86" l="1"/>
  <c r="F57" i="81"/>
  <c r="F51" i="81"/>
  <c r="G51" i="81"/>
  <c r="H51" i="81"/>
  <c r="I51" i="81"/>
  <c r="F34" i="81"/>
  <c r="G34" i="81"/>
  <c r="H34" i="81"/>
  <c r="I34" i="81"/>
  <c r="I35" i="81"/>
  <c r="H35" i="81"/>
  <c r="G35" i="81"/>
  <c r="F35" i="81"/>
  <c r="F36" i="81"/>
  <c r="G36" i="81"/>
  <c r="H36" i="81"/>
  <c r="I36" i="81"/>
  <c r="G57" i="81"/>
  <c r="H7" i="81"/>
  <c r="G7" i="81"/>
  <c r="I8" i="81"/>
  <c r="H8" i="81"/>
  <c r="G8" i="81"/>
  <c r="I57" i="81" l="1"/>
  <c r="H57" i="81"/>
  <c r="I29" i="81"/>
  <c r="H29" i="81"/>
  <c r="G29" i="81"/>
  <c r="F29" i="81"/>
  <c r="I22" i="81"/>
  <c r="I23" i="81"/>
  <c r="I24" i="81"/>
  <c r="I21" i="81"/>
  <c r="H22" i="81"/>
  <c r="H23" i="81"/>
  <c r="H24" i="81"/>
  <c r="H21" i="81"/>
  <c r="G22" i="81"/>
  <c r="G23" i="81"/>
  <c r="G24" i="81"/>
  <c r="G21" i="81"/>
  <c r="F22" i="81"/>
  <c r="F23" i="81"/>
  <c r="F24" i="81"/>
  <c r="F21" i="81"/>
  <c r="I15" i="81"/>
  <c r="I16" i="81"/>
  <c r="I14" i="81"/>
  <c r="H15" i="81"/>
  <c r="H16" i="81"/>
  <c r="H14" i="81"/>
  <c r="G15" i="81"/>
  <c r="G16" i="81"/>
  <c r="G14" i="81"/>
  <c r="F15" i="81"/>
  <c r="F16" i="81"/>
  <c r="F14" i="81"/>
  <c r="I9" i="81"/>
  <c r="H9" i="81"/>
  <c r="G9" i="81"/>
  <c r="F9" i="81"/>
  <c r="I7" i="81"/>
  <c r="F8" i="81"/>
  <c r="E6" i="91"/>
  <c r="E7" i="86"/>
  <c r="E15" i="86" s="1"/>
  <c r="D7" i="91" s="1"/>
  <c r="E12" i="86"/>
  <c r="E11" i="86"/>
  <c r="E13" i="86"/>
  <c r="E10" i="86"/>
  <c r="E9" i="86"/>
  <c r="E8" i="86"/>
  <c r="E41" i="81"/>
  <c r="K57" i="81" l="1"/>
  <c r="H41" i="81"/>
  <c r="H64" i="81" s="1"/>
  <c r="G41" i="81"/>
  <c r="G64" i="81" s="1"/>
  <c r="K15" i="81"/>
  <c r="K16" i="81"/>
  <c r="I41" i="81"/>
  <c r="I64" i="81" s="1"/>
  <c r="K14" i="81"/>
  <c r="C52" i="81" l="1"/>
  <c r="H52" i="81" l="1"/>
  <c r="G52" i="81"/>
  <c r="I52" i="81"/>
  <c r="F52" i="81"/>
  <c r="K8" i="81"/>
  <c r="K41" i="81"/>
  <c r="K64" i="81" s="1"/>
  <c r="D4" i="91" s="1"/>
  <c r="K9" i="81"/>
  <c r="K7" i="81" l="1"/>
  <c r="E3" i="91" l="1"/>
  <c r="C18" i="68" l="1"/>
</calcChain>
</file>

<file path=xl/sharedStrings.xml><?xml version="1.0" encoding="utf-8"?>
<sst xmlns="http://schemas.openxmlformats.org/spreadsheetml/2006/main" count="233" uniqueCount="108">
  <si>
    <t>RFP FM/17/CS/AG/23 Cleaning Services: Commercial Response Summary &amp; Instructions</t>
  </si>
  <si>
    <t>Notes:</t>
  </si>
  <si>
    <t xml:space="preserve">1. Specific template tabs  (1-3) included in the spreadsheet will be used for the evaluation of the Commercial Response. Please read carefully and follow the specific instructions in each template tab.
2. All prices are to be in Euros, and excluding VAT. 
3. Service Level 1 is used for the evaluation (Ongoing services).
4. All prices must be fixed for the duration of the agreement. The Candidate will foresee any and all possible legal indexation cost increases that may apply for the whole duration of the contract (4 years) and ensure the rates/fees proposed include a margin to cover such potential increases. The Candidate will not have any right to increase the costs payable by the ESM due to an increase in indexation during the term of the contract.
5. The overall price evaluation is weighted in total with 40%. Weighted percentages are given to each price category. Calculation is automatically done in the 'Summary' tab table.
6. The total cost for 4 years duration indicated in the summary table will be used for the evaluation of the Commercial Response. 
7. Candidates acknowledge and accept the possibility that the relevant provisions of Luxembourg law or of a collective labour agreement regarding transfers of undertakings, in particular, but not limited to, Articles L.127- 1 to L.127-6 of the Luxembourg Labour Code, as amended from time to time, may apply. Candidates must ensure that their commercial proposals contain unconditional prices inclusive of the possibility of the transfer of undertaking from the incumbent cleaning services provider. For more information, please refer to Section 4.9 of the RfP document. 
8. Whilst formulas have been built within the Commercial Response template, it is the responsibility of the Candidate to validate that all calculations and totals are correct.
</t>
  </si>
  <si>
    <t>'How to complete' Instructions:</t>
  </si>
  <si>
    <r>
      <rPr>
        <u/>
        <sz val="10"/>
        <rFont val="Calibri"/>
        <family val="2"/>
        <scheme val="minor"/>
      </rPr>
      <t xml:space="preserve">Please complete only the Cells in Yellow </t>
    </r>
    <r>
      <rPr>
        <sz val="10"/>
        <rFont val="Calibri"/>
        <family val="2"/>
        <scheme val="minor"/>
      </rPr>
      <t>with either price (€) or quantity information. Please provide any supporting calculations, assumptions or other information within the comments box.</t>
    </r>
  </si>
  <si>
    <r>
      <t xml:space="preserve">Cells in Orange are used for calculations. </t>
    </r>
    <r>
      <rPr>
        <u/>
        <sz val="10"/>
        <rFont val="Calibri"/>
        <family val="2"/>
        <scheme val="minor"/>
      </rPr>
      <t>Please do not modify those.</t>
    </r>
    <r>
      <rPr>
        <sz val="10"/>
        <rFont val="Calibri"/>
        <family val="2"/>
        <scheme val="minor"/>
      </rPr>
      <t xml:space="preserve"> </t>
    </r>
  </si>
  <si>
    <t>Cells in white do not require any input.</t>
  </si>
  <si>
    <t>Price Categories</t>
  </si>
  <si>
    <t xml:space="preserve">Weighting </t>
  </si>
  <si>
    <t xml:space="preserve">1. Ongoing services </t>
  </si>
  <si>
    <t xml:space="preserve">2. On-demand services </t>
  </si>
  <si>
    <t xml:space="preserve">Price Weighting Total </t>
  </si>
  <si>
    <t>RFP Evaluation Summary</t>
  </si>
  <si>
    <t>Total Quality Weighting</t>
  </si>
  <si>
    <t>Total Price Weighting</t>
  </si>
  <si>
    <t>Total Weighting</t>
  </si>
  <si>
    <t>Price Evaluation Summary</t>
  </si>
  <si>
    <t xml:space="preserve"> Price</t>
  </si>
  <si>
    <t>Total costs - Level 1</t>
  </si>
  <si>
    <t xml:space="preserve">Total costs </t>
  </si>
  <si>
    <t xml:space="preserve">Total cost for 4 years </t>
  </si>
  <si>
    <t>Weighted Total cost for 4 years (to be used for evaluation of the Candidate's commercial response)</t>
  </si>
  <si>
    <r>
      <t xml:space="preserve">
1. Please complete the below table with the rates that you propose to charge ESM, as a client, for the specified categories below and in line with Service levels 1, 2 and 3 requirements as per the terms of reference. For the calculations, please u</t>
    </r>
    <r>
      <rPr>
        <sz val="12"/>
        <color theme="1"/>
        <rFont val="Calibri"/>
        <family val="2"/>
        <scheme val="minor"/>
      </rPr>
      <t xml:space="preserve">se Annex 9 Figures and Quantities and Annex 10 SLS overview. </t>
    </r>
    <r>
      <rPr>
        <sz val="12"/>
        <rFont val="Calibri"/>
        <family val="2"/>
        <scheme val="minor"/>
      </rPr>
      <t xml:space="preserve">
2. Rates must include any and all amounts to be charged to the ESM for the Services required in the terms of reference including, but not limited to all expenses such as salaries, employer's social security contributions, training, uniforms, equipment and tools, contract administration and management fees, overheads.
3. Cleaning materials and products costs required for a) Regular cleaning, b) Interior windows and glass cleaning, c) Doormat cleaning and d) Deep cleaning must be included in the costs for these. The rest of the consumables (toilet paper, paper hand towels, liquid soap, hand sanitizers, air-refresheners, shower soap, dishwasher consumables, bin liner, tea and shower towels, kitchen rolls, etc. must be included in h) Consumables and those are based on number of employees. 
4.The hourly rates and other costs must be fixed for the duration of the Contract. The Candidate will foresee any and all possible legal indexation cost increases that may apply for the whole duration of the contract (4 years) and ensure the rates proposed include a margin to cover such potential increases. The Candidate will not have any right to increase the costs payable by the ESM due to an increase in indexation during the term of the Contract.
5. In case of an increase in the number of towels, bedclothes, etc. (laundry services) or lease containers (confidential waste services), they will be charged at the rate specified in 'cost per item' column. 
6. In case of an increase of ESM employees, the consumables will be charged additionally by applying the 'cost per employee per annum' rate. The below price will remain unchanged unless there is more than 10% deviation on employees. 
</t>
    </r>
  </si>
  <si>
    <t>a) Regular cleaning</t>
  </si>
  <si>
    <t>Service category</t>
  </si>
  <si>
    <t>Number of personnel</t>
  </si>
  <si>
    <t>Hourly Rate (€)</t>
  </si>
  <si>
    <t>Hours required per annum</t>
  </si>
  <si>
    <t>Year 1</t>
  </si>
  <si>
    <t>Year 2</t>
  </si>
  <si>
    <t>Year 3</t>
  </si>
  <si>
    <t>Year 4</t>
  </si>
  <si>
    <t>Total Costs
Y1 - Y4</t>
  </si>
  <si>
    <t>Total Annual Costs</t>
  </si>
  <si>
    <t>Regular cleaning - Level 1</t>
  </si>
  <si>
    <t>Regular cleaning - Level 2</t>
  </si>
  <si>
    <t>Regular cleaning - Level 3</t>
  </si>
  <si>
    <t xml:space="preserve">b) Interior windows and glass cleaning </t>
  </si>
  <si>
    <t>Interior window and glass cleaning - Level 1</t>
  </si>
  <si>
    <t>Interior window and glass cleaning - Level 2</t>
  </si>
  <si>
    <t>Interior window and glass cleaning - Level 3</t>
  </si>
  <si>
    <t xml:space="preserve">c) Doormat cleaning </t>
  </si>
  <si>
    <t xml:space="preserve">Quantity </t>
  </si>
  <si>
    <t xml:space="preserve">Cost per item </t>
  </si>
  <si>
    <t>Frequency of cleaning required monthly</t>
  </si>
  <si>
    <t xml:space="preserve">Doormat cleaning - Level 1 standard doormat (0,84m x 1,43m) </t>
  </si>
  <si>
    <t xml:space="preserve">Doormat cleaning - Level 1 big doormat (1,15m x 2,39m) </t>
  </si>
  <si>
    <t xml:space="preserve">Doormat cleaning - Level 2 standard doormat (0,84m x 1,43m) </t>
  </si>
  <si>
    <t xml:space="preserve">Doormat cleaning - Level 2 big doormat (1,15m x 2,39m) </t>
  </si>
  <si>
    <t xml:space="preserve">d) Deep cleaning </t>
  </si>
  <si>
    <t>Deep cleaning - Level 1</t>
  </si>
  <si>
    <t xml:space="preserve">e) Laundry services </t>
  </si>
  <si>
    <t xml:space="preserve">Quantity per month  </t>
  </si>
  <si>
    <t>Laundry services - tea towels  - Level 1</t>
  </si>
  <si>
    <t>Laundry services - terry towels  - Level 1</t>
  </si>
  <si>
    <t>Laundry services - bedclothes  - Level 1</t>
  </si>
  <si>
    <t xml:space="preserve">f) FM-Support services </t>
  </si>
  <si>
    <t>FM Support/Housekeeper  - Level 1</t>
  </si>
  <si>
    <t>g) Waste management services</t>
  </si>
  <si>
    <t>Cost per annum</t>
  </si>
  <si>
    <t>End-to-end waste management services - Level 1</t>
  </si>
  <si>
    <t xml:space="preserve">h) Confidential waste management </t>
  </si>
  <si>
    <t>Quantity</t>
  </si>
  <si>
    <t>Cost per item</t>
  </si>
  <si>
    <t>Total Price
Y1 - Y4</t>
  </si>
  <si>
    <t>Lease of containers - Level 1</t>
  </si>
  <si>
    <t>Collection and destruction of container’s content  - Level 1</t>
  </si>
  <si>
    <t xml:space="preserve">i) Provision of consumables </t>
  </si>
  <si>
    <t>Total number of employees</t>
  </si>
  <si>
    <t xml:space="preserve">Cost per employee per annum </t>
  </si>
  <si>
    <t>Flat rate per number of ESM staff member Level 1</t>
  </si>
  <si>
    <t>j) Terrace seasonal set-up</t>
  </si>
  <si>
    <t>Installation, operating and storing of sun umbrellas - Level 1</t>
  </si>
  <si>
    <t>Total Service Costs per annum - Level 1</t>
  </si>
  <si>
    <t>2. Services on-demand</t>
  </si>
  <si>
    <t xml:space="preserve">1. Please complete the below table with the rates that you propose to charge the ESM, as a client, for the specified items and in line with the requirements set in the terms of reference.
2. The rates requested in the 'On-demand services' tab will only be used where additional services, in excess of the normal services required are requested by the ESM. 
3. For on-demand services a.) and c.) to j.) as set in section 2.2. of the terms of reference, Only the hourly rate for maximum allowed working time per day (up to 8 hours a working day) will be considered for the evaluation of the Commercial response. The hourly rates for overtime (day and night, weekend, public holiday), for weekend days and public holidays must be completed on the basis of the hourly rate for maximum allowed working time per day in compliance with the applicable Luxembourg laws and regulations. The rates will be included in the agreement should the Candidate be successful.
4. For on-demand services b.) as set in section 2.2. of the terms of reference, only the calculated average hourly rate will be considered for the evaluation of the Commercial response. The hourly rates for overtime (day and night, weekend, public holiday), for weekend days and public holidays must be completed on the basis of the hourly rate for maximum allowed working time per day in compliance with the applicable Luxembourg laws and regulations. The rates will be included in the agreement should the Candidate be successful.
5.The hourly rates must be fixed for the duration of the agreement. The Candidate will foresee any and all possible legal indexation cost increases that may apply for the whole duration of the contract (4 years) and ensure the rates proposed include a margin to cover such potential increases. The Candidate will not have any right to increase the costs payable by the ESM due to an increase in indexation during the term of the contract.
6. The additional destruction of confidential waste will be charged based on quantity (cbm). </t>
  </si>
  <si>
    <t>NOT to be considered in the evaluation of the Commercial Response</t>
  </si>
  <si>
    <t xml:space="preserve">Additional services </t>
  </si>
  <si>
    <t xml:space="preserve">Hourly rate work day (up-to 8hrs working day) </t>
  </si>
  <si>
    <t>Number of hours (monthly)</t>
  </si>
  <si>
    <t>Total Cost
Y1-Y4</t>
  </si>
  <si>
    <t xml:space="preserve">Hourly rate overtime day rate (6AM - 11PM) </t>
  </si>
  <si>
    <t>Hourly rate work day night rate 
(11PM - 6AM)</t>
  </si>
  <si>
    <t>Hourly rate Saturday</t>
  </si>
  <si>
    <t xml:space="preserve">Hourly rate overtime Saturday </t>
  </si>
  <si>
    <t>Hourly rate Sunday</t>
  </si>
  <si>
    <t xml:space="preserve">Hourly rate overtime Sunday </t>
  </si>
  <si>
    <t>Hourly rate public holiday</t>
  </si>
  <si>
    <t xml:space="preserve">Hourly rate overtime public holiday </t>
  </si>
  <si>
    <t xml:space="preserve">a.) Additional cleaning services </t>
  </si>
  <si>
    <t>c.) Additional cleaning for events</t>
  </si>
  <si>
    <t>d.) Cleaning of parking garage</t>
  </si>
  <si>
    <t>e.) Graffiti Removal</t>
  </si>
  <si>
    <t>f.) Construction cleaning after renovation/rebuilding or workplace relocation</t>
  </si>
  <si>
    <t xml:space="preserve">g.) Additional FM-Support services </t>
  </si>
  <si>
    <t>h.) Pest control services</t>
  </si>
  <si>
    <t xml:space="preserve">i.) Lift &amp; Shift services </t>
  </si>
  <si>
    <t>j.) Additional waste collection services</t>
  </si>
  <si>
    <t>Average hourly rate</t>
  </si>
  <si>
    <t>b.) Emergency cleaning services</t>
  </si>
  <si>
    <t>Quantity (monthly)</t>
  </si>
  <si>
    <t xml:space="preserve">k.) Additional collection and destruction of container’s content </t>
  </si>
  <si>
    <t>3. Start-Up Phase and Handover (one-off cost)</t>
  </si>
  <si>
    <t>Item</t>
  </si>
  <si>
    <t>Total cost</t>
  </si>
  <si>
    <t>Start-Up Phase and Handover Charge (one-off cost)</t>
  </si>
  <si>
    <t xml:space="preserve">Comments: </t>
  </si>
  <si>
    <t>Please specify all implementation charges that you foresee being incurred in line with the requirements set in the terms of reference section 3. These costs are not included in the evaluation but will be part of the 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</si>
</sst>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44" formatCode="_-&quot;£&quot;* #,##0.00_-;\-&quot;£&quot;* #,##0.00_-;_-&quot;£&quot;* &quot;-&quot;??_-;_-@_-"/>
    <numFmt numFmtId="164" formatCode="_-* #,##0_-;\-* #,##0_-;_-* &quot;-&quot;??_-;_-@_-"/>
    <numFmt numFmtId="165" formatCode="&quot;£&quot;#,##0;[Red]&quot;£&quot;#,##0"/>
    <numFmt numFmtId="166" formatCode="&quot;£&quot;#,##0.000;[Red]\-&quot;£&quot;#,##0.000"/>
    <numFmt numFmtId="167" formatCode="#,##0_ ;[Red]\-#,##0\ "/>
    <numFmt numFmtId="168" formatCode="0%;[Red]\-0%"/>
    <numFmt numFmtId="169" formatCode="#,##0_ &quot; days&quot;;[Red]\-#,##0\2&quot; days&quot;"/>
    <numFmt numFmtId="170" formatCode="0&quot; days&quot;"/>
    <numFmt numFmtId="171" formatCode="&quot;£&quot;#,##0.00;\-&quot;£&quot;#,##0.00;\-"/>
    <numFmt numFmtId="172" formatCode="d/m/yy"/>
    <numFmt numFmtId="173" formatCode="&quot;£&quot;#,##0;[Red]\-&quot;£&quot;#,##0;"/>
    <numFmt numFmtId="174" formatCode="#,##0.0_);\(#,##0.0\)"/>
    <numFmt numFmtId="175" formatCode="&quot;€&quot;#,##0.00"/>
    <numFmt numFmtId="176" formatCode="&quot;€&quot;0.00"/>
    <numFmt numFmtId="177" formatCode="&quot;€&quot;#,##0"/>
    <numFmt numFmtId="178" formatCode="_-* #,##0.00\ [$€-407]_-;\-* #,##0.00\ [$€-407]_-;_-* &quot;-&quot;??\ [$€-407]_-;_-@_-"/>
    <numFmt numFmtId="179" formatCode="0.0%"/>
    <numFmt numFmtId="180" formatCode="_-[$€-2]\ * #,##0.00_-;\-[$€-2]\ * #,##0.00_-;_-[$€-2]\ * &quot;-&quot;??_-;_-@_-"/>
  </numFmts>
  <fonts count="43" x14ac:knownFonts="1">
    <font>
      <sz val="10"/>
      <name val="Courier"/>
    </font>
    <font>
      <sz val="11"/>
      <color theme="1"/>
      <name val="Calibri"/>
      <family val="2"/>
      <scheme val="minor"/>
    </font>
    <font>
      <sz val="10"/>
      <name val="Arial"/>
      <family val="2"/>
    </font>
    <font>
      <sz val="10"/>
      <name val="Arial"/>
      <family val="2"/>
    </font>
    <font>
      <b/>
      <sz val="10"/>
      <color indexed="10"/>
      <name val="Arial"/>
      <family val="2"/>
    </font>
    <font>
      <sz val="9"/>
      <name val="Arial"/>
      <family val="2"/>
    </font>
    <font>
      <b/>
      <sz val="9"/>
      <name val="Arial"/>
      <family val="2"/>
    </font>
    <font>
      <sz val="6"/>
      <name val="Arial"/>
      <family val="2"/>
    </font>
    <font>
      <b/>
      <sz val="8"/>
      <name val="Times New Roman"/>
      <family val="1"/>
    </font>
    <font>
      <b/>
      <sz val="10"/>
      <name val="Arial"/>
      <family val="2"/>
    </font>
    <font>
      <b/>
      <sz val="9"/>
      <color indexed="8"/>
      <name val="Arial"/>
      <family val="2"/>
    </font>
    <font>
      <sz val="9"/>
      <color indexed="8"/>
      <name val="Arial"/>
      <family val="2"/>
    </font>
    <font>
      <sz val="10"/>
      <name val="Arial"/>
      <family val="2"/>
    </font>
    <font>
      <b/>
      <sz val="9"/>
      <color indexed="63"/>
      <name val="Arial"/>
      <family val="2"/>
    </font>
    <font>
      <b/>
      <sz val="8"/>
      <name val="Arial"/>
      <family val="2"/>
    </font>
    <font>
      <sz val="10"/>
      <color indexed="55"/>
      <name val="Arial"/>
      <family val="2"/>
    </font>
    <font>
      <sz val="8"/>
      <name val="Arial"/>
      <family val="2"/>
    </font>
    <font>
      <sz val="6"/>
      <color indexed="10"/>
      <name val="Arial"/>
      <family val="2"/>
    </font>
    <font>
      <b/>
      <sz val="9"/>
      <color indexed="10"/>
      <name val="Arial"/>
      <family val="2"/>
    </font>
    <font>
      <sz val="10"/>
      <color indexed="10"/>
      <name val="Arial"/>
      <family val="2"/>
    </font>
    <font>
      <sz val="12"/>
      <name val="Helv"/>
    </font>
    <font>
      <i/>
      <sz val="7"/>
      <name val="Arial"/>
      <family val="2"/>
    </font>
    <font>
      <b/>
      <sz val="9"/>
      <color indexed="53"/>
      <name val="Arial"/>
      <family val="2"/>
    </font>
    <font>
      <sz val="9"/>
      <color indexed="45"/>
      <name val="Arial"/>
      <family val="2"/>
    </font>
    <font>
      <b/>
      <sz val="10"/>
      <color indexed="8"/>
      <name val="ARIAL"/>
      <family val="2"/>
    </font>
    <font>
      <b/>
      <sz val="10"/>
      <color indexed="63"/>
      <name val="Arial"/>
      <family val="2"/>
    </font>
    <font>
      <b/>
      <sz val="10"/>
      <color indexed="16"/>
      <name val="Arial"/>
      <family val="2"/>
    </font>
    <font>
      <sz val="10"/>
      <name val="Calibri"/>
      <family val="2"/>
      <scheme val="minor"/>
    </font>
    <font>
      <b/>
      <sz val="10"/>
      <name val="Calibri"/>
      <family val="2"/>
      <scheme val="minor"/>
    </font>
    <font>
      <b/>
      <u/>
      <sz val="10"/>
      <name val="Calibri"/>
      <family val="2"/>
      <scheme val="minor"/>
    </font>
    <font>
      <b/>
      <sz val="16"/>
      <color theme="1"/>
      <name val="Calibri"/>
      <family val="2"/>
      <scheme val="minor"/>
    </font>
    <font>
      <sz val="10"/>
      <color rgb="FFFF0000"/>
      <name val="Calibri"/>
      <family val="2"/>
      <scheme val="minor"/>
    </font>
    <font>
      <b/>
      <sz val="20"/>
      <name val="Calibri"/>
      <family val="2"/>
      <scheme val="minor"/>
    </font>
    <font>
      <u/>
      <sz val="10"/>
      <name val="Calibri"/>
      <family val="2"/>
      <scheme val="minor"/>
    </font>
    <font>
      <b/>
      <sz val="10"/>
      <color rgb="FFFF0000"/>
      <name val="Calibri"/>
      <family val="2"/>
      <scheme val="minor"/>
    </font>
    <font>
      <sz val="10"/>
      <name val="Courier"/>
    </font>
    <font>
      <b/>
      <sz val="20"/>
      <color theme="1"/>
      <name val="Calibri"/>
      <family val="2"/>
      <scheme val="minor"/>
    </font>
    <font>
      <sz val="10"/>
      <color theme="1"/>
      <name val="Calibri"/>
      <family val="2"/>
      <scheme val="minor"/>
    </font>
    <font>
      <b/>
      <sz val="10"/>
      <color theme="1"/>
      <name val="Calibri"/>
      <family val="2"/>
      <scheme val="minor"/>
    </font>
    <font>
      <sz val="10"/>
      <color rgb="FFFF0000"/>
      <name val="Courier"/>
    </font>
    <font>
      <sz val="12"/>
      <name val="Calibri"/>
      <family val="2"/>
      <scheme val="minor"/>
    </font>
    <font>
      <sz val="12"/>
      <color theme="1"/>
      <name val="Calibri"/>
      <family val="2"/>
      <scheme val="minor"/>
    </font>
    <font>
      <sz val="12"/>
      <color theme="1"/>
      <name val="Courier"/>
    </font>
  </fonts>
  <fills count="27">
    <fill>
      <patternFill patternType="none"/>
    </fill>
    <fill>
      <patternFill patternType="gray125"/>
    </fill>
    <fill>
      <patternFill patternType="solid">
        <fgColor indexed="41"/>
        <bgColor indexed="64"/>
      </patternFill>
    </fill>
    <fill>
      <patternFill patternType="solid">
        <fgColor indexed="40"/>
        <bgColor indexed="64"/>
      </patternFill>
    </fill>
    <fill>
      <patternFill patternType="solid">
        <fgColor indexed="33"/>
        <bgColor indexed="64"/>
      </patternFill>
    </fill>
    <fill>
      <patternFill patternType="solid">
        <fgColor indexed="47"/>
        <bgColor indexed="64"/>
      </patternFill>
    </fill>
    <fill>
      <patternFill patternType="solid">
        <fgColor indexed="28"/>
        <bgColor indexed="64"/>
      </patternFill>
    </fill>
    <fill>
      <patternFill patternType="solid">
        <fgColor indexed="54"/>
        <bgColor indexed="64"/>
      </patternFill>
    </fill>
    <fill>
      <patternFill patternType="solid">
        <fgColor indexed="29"/>
        <bgColor indexed="64"/>
      </patternFill>
    </fill>
    <fill>
      <patternFill patternType="solid">
        <fgColor indexed="42"/>
        <bgColor indexed="64"/>
      </patternFill>
    </fill>
    <fill>
      <patternFill patternType="solid">
        <fgColor indexed="22"/>
        <bgColor indexed="64"/>
      </patternFill>
    </fill>
    <fill>
      <patternFill patternType="mediumGray">
        <fgColor indexed="9"/>
        <bgColor indexed="9"/>
      </patternFill>
    </fill>
    <fill>
      <patternFill patternType="solid">
        <fgColor indexed="28"/>
        <bgColor indexed="9"/>
      </patternFill>
    </fill>
    <fill>
      <patternFill patternType="solid">
        <fgColor indexed="26"/>
        <bgColor indexed="64"/>
      </patternFill>
    </fill>
    <fill>
      <patternFill patternType="solid">
        <fgColor indexed="35"/>
        <bgColor indexed="64"/>
      </patternFill>
    </fill>
    <fill>
      <patternFill patternType="solid">
        <fgColor indexed="9"/>
        <bgColor indexed="64"/>
      </patternFill>
    </fill>
    <fill>
      <patternFill patternType="solid">
        <fgColor indexed="34"/>
        <bgColor indexed="64"/>
      </patternFill>
    </fill>
    <fill>
      <patternFill patternType="solid">
        <fgColor indexed="45"/>
        <bgColor indexed="64"/>
      </patternFill>
    </fill>
    <fill>
      <patternFill patternType="solid">
        <fgColor indexed="30"/>
        <bgColor indexed="64"/>
      </patternFill>
    </fill>
    <fill>
      <patternFill patternType="solid">
        <fgColor indexed="46"/>
        <bgColor indexed="64"/>
      </patternFill>
    </fill>
    <fill>
      <patternFill patternType="solid">
        <fgColor indexed="43"/>
        <bgColor indexed="64"/>
      </patternFill>
    </fill>
    <fill>
      <patternFill patternType="solid">
        <fgColor rgb="FFFFFF99"/>
        <bgColor indexed="64"/>
      </patternFill>
    </fill>
    <fill>
      <patternFill patternType="solid">
        <fgColor rgb="FFFF9933"/>
        <bgColor indexed="64"/>
      </patternFill>
    </fill>
    <fill>
      <patternFill patternType="solid">
        <fgColor theme="0" tint="-0.249977111117893"/>
        <bgColor indexed="64"/>
      </patternFill>
    </fill>
    <fill>
      <patternFill patternType="solid">
        <fgColor theme="0"/>
        <bgColor indexed="64"/>
      </patternFill>
    </fill>
    <fill>
      <patternFill patternType="solid">
        <fgColor theme="9"/>
        <bgColor indexed="64"/>
      </patternFill>
    </fill>
    <fill>
      <patternFill patternType="solid">
        <fgColor theme="2" tint="-0.249977111117893"/>
        <bgColor indexed="64"/>
      </patternFill>
    </fill>
  </fills>
  <borders count="44">
    <border>
      <left/>
      <right/>
      <top/>
      <bottom/>
      <diagonal/>
    </border>
    <border>
      <left/>
      <right style="medium">
        <color indexed="64"/>
      </right>
      <top style="medium">
        <color indexed="64"/>
      </top>
      <bottom style="thin">
        <color indexed="64"/>
      </bottom>
      <diagonal/>
    </border>
    <border>
      <left style="thin">
        <color indexed="30"/>
      </left>
      <right style="thin">
        <color indexed="30"/>
      </right>
      <top style="thin">
        <color indexed="30"/>
      </top>
      <bottom style="thin">
        <color indexed="30"/>
      </bottom>
      <diagonal/>
    </border>
    <border>
      <left style="thin">
        <color indexed="29"/>
      </left>
      <right style="thin">
        <color indexed="29"/>
      </right>
      <top style="thin">
        <color indexed="29"/>
      </top>
      <bottom style="thin">
        <color indexed="30"/>
      </bottom>
      <diagonal/>
    </border>
    <border>
      <left style="thin">
        <color indexed="29"/>
      </left>
      <right style="thin">
        <color indexed="29"/>
      </right>
      <top/>
      <bottom style="thin">
        <color indexed="29"/>
      </bottom>
      <diagonal/>
    </border>
    <border>
      <left style="thin">
        <color indexed="29"/>
      </left>
      <right style="thin">
        <color indexed="29"/>
      </right>
      <top style="thin">
        <color indexed="29"/>
      </top>
      <bottom style="thin">
        <color indexed="29"/>
      </bottom>
      <diagonal/>
    </border>
    <border>
      <left style="thin">
        <color indexed="29"/>
      </left>
      <right/>
      <top/>
      <bottom/>
      <diagonal/>
    </border>
    <border>
      <left/>
      <right style="thin">
        <color indexed="30"/>
      </right>
      <top style="thin">
        <color indexed="30"/>
      </top>
      <bottom style="thin">
        <color indexed="30"/>
      </bottom>
      <diagonal/>
    </border>
    <border>
      <left style="thin">
        <color indexed="30"/>
      </left>
      <right/>
      <top style="thin">
        <color indexed="30"/>
      </top>
      <bottom style="thin">
        <color indexed="30"/>
      </bottom>
      <diagonal/>
    </border>
    <border>
      <left style="thin">
        <color indexed="29"/>
      </left>
      <right style="thin">
        <color indexed="29"/>
      </right>
      <top style="medium">
        <color indexed="29"/>
      </top>
      <bottom style="medium">
        <color indexed="2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10"/>
      </left>
      <right/>
      <top style="medium">
        <color indexed="29"/>
      </top>
      <bottom style="medium">
        <color indexed="29"/>
      </bottom>
      <diagonal/>
    </border>
    <border>
      <left/>
      <right/>
      <top style="thin">
        <color indexed="30"/>
      </top>
      <bottom style="thin">
        <color indexed="30"/>
      </bottom>
      <diagonal/>
    </border>
    <border>
      <left/>
      <right/>
      <top/>
      <bottom style="thin">
        <color indexed="9"/>
      </bottom>
      <diagonal/>
    </border>
    <border>
      <left style="thin">
        <color indexed="28"/>
      </left>
      <right/>
      <top style="thin">
        <color indexed="28"/>
      </top>
      <bottom style="thin">
        <color indexed="28"/>
      </bottom>
      <diagonal/>
    </border>
    <border>
      <left style="thin">
        <color indexed="30"/>
      </left>
      <right/>
      <top style="thin">
        <color indexed="29"/>
      </top>
      <bottom style="thin">
        <color indexed="30"/>
      </bottom>
      <diagonal/>
    </border>
    <border>
      <left style="thin">
        <color indexed="10"/>
      </left>
      <right style="thin">
        <color indexed="30"/>
      </right>
      <top style="thin">
        <color indexed="30"/>
      </top>
      <bottom style="thin">
        <color indexed="10"/>
      </bottom>
      <diagonal/>
    </border>
    <border>
      <left style="thin">
        <color indexed="30"/>
      </left>
      <right style="thin">
        <color indexed="30"/>
      </right>
      <top style="thin">
        <color indexed="30"/>
      </top>
      <bottom style="thin">
        <color indexed="1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s>
  <cellStyleXfs count="101">
    <xf numFmtId="0" fontId="0" fillId="0" borderId="0"/>
    <xf numFmtId="0" fontId="4" fillId="2" borderId="1">
      <alignment horizontal="center" vertical="center"/>
      <protection locked="0"/>
    </xf>
    <xf numFmtId="0" fontId="5" fillId="3" borderId="0"/>
    <xf numFmtId="6" fontId="6" fillId="4" borderId="2">
      <alignment vertical="center"/>
    </xf>
    <xf numFmtId="168" fontId="7" fillId="4" borderId="2">
      <alignment horizontal="center"/>
    </xf>
    <xf numFmtId="0" fontId="6" fillId="4" borderId="2">
      <alignment vertical="center"/>
    </xf>
    <xf numFmtId="17" fontId="8" fillId="5" borderId="0"/>
    <xf numFmtId="0" fontId="9" fillId="2" borderId="3"/>
    <xf numFmtId="0" fontId="9" fillId="2" borderId="3">
      <alignment horizontal="center"/>
    </xf>
    <xf numFmtId="44" fontId="3" fillId="0" borderId="0" applyFont="0" applyFill="0" applyBorder="0" applyAlignment="0" applyProtection="0"/>
    <xf numFmtId="6" fontId="10" fillId="6" borderId="2">
      <alignment horizontal="right" vertical="center"/>
    </xf>
    <xf numFmtId="173" fontId="11" fillId="0" borderId="4">
      <alignment horizontal="right" vertical="center"/>
    </xf>
    <xf numFmtId="8" fontId="12" fillId="2" borderId="2">
      <alignment horizontal="center" vertical="center"/>
      <protection locked="0"/>
    </xf>
    <xf numFmtId="0" fontId="5" fillId="7" borderId="0"/>
    <xf numFmtId="170" fontId="13" fillId="8" borderId="5">
      <alignment horizontal="right" vertical="center"/>
    </xf>
    <xf numFmtId="167" fontId="5" fillId="8" borderId="2" applyBorder="0">
      <alignment horizontal="left" vertical="center" wrapText="1"/>
    </xf>
    <xf numFmtId="6" fontId="12" fillId="8" borderId="2">
      <alignment horizontal="center" vertical="center"/>
    </xf>
    <xf numFmtId="172" fontId="14" fillId="8" borderId="2">
      <alignment horizontal="center" vertical="center"/>
    </xf>
    <xf numFmtId="8" fontId="15" fillId="8" borderId="2">
      <alignment horizontal="center" vertical="center"/>
    </xf>
    <xf numFmtId="169" fontId="16" fillId="8" borderId="2">
      <alignment horizontal="center" vertical="center"/>
    </xf>
    <xf numFmtId="167" fontId="12" fillId="8" borderId="2">
      <alignment horizontal="center" vertical="center"/>
    </xf>
    <xf numFmtId="10" fontId="12" fillId="8" borderId="2">
      <alignment horizontal="center" vertical="center"/>
    </xf>
    <xf numFmtId="166" fontId="12" fillId="2" borderId="5">
      <alignment horizontal="center" vertical="center"/>
      <protection locked="0"/>
    </xf>
    <xf numFmtId="172" fontId="6" fillId="2" borderId="2">
      <alignment horizontal="center" vertical="center"/>
      <protection locked="0"/>
    </xf>
    <xf numFmtId="10" fontId="12" fillId="2" borderId="2">
      <alignment horizontal="center" vertical="center"/>
      <protection locked="0"/>
    </xf>
    <xf numFmtId="1" fontId="12" fillId="2" borderId="5">
      <alignment horizontal="left" vertical="center"/>
      <protection locked="0"/>
    </xf>
    <xf numFmtId="1" fontId="9" fillId="2" borderId="2">
      <alignment horizontal="left" vertical="center"/>
      <protection locked="0"/>
    </xf>
    <xf numFmtId="18" fontId="9" fillId="2" borderId="2">
      <alignment horizontal="center" vertical="center"/>
      <protection locked="0"/>
    </xf>
    <xf numFmtId="0" fontId="5" fillId="6" borderId="6" applyBorder="0">
      <alignment horizontal="right"/>
    </xf>
    <xf numFmtId="0" fontId="5" fillId="9" borderId="0"/>
    <xf numFmtId="6" fontId="6" fillId="9" borderId="7">
      <alignment horizontal="right" vertical="center"/>
    </xf>
    <xf numFmtId="168" fontId="7" fillId="9" borderId="2">
      <alignment horizontal="center" vertical="center"/>
    </xf>
    <xf numFmtId="0" fontId="6" fillId="9" borderId="5">
      <alignment vertical="center"/>
    </xf>
    <xf numFmtId="38" fontId="16" fillId="10" borderId="0" applyNumberFormat="0" applyBorder="0" applyAlignment="0" applyProtection="0"/>
    <xf numFmtId="0" fontId="17" fillId="0" borderId="0">
      <alignment horizontal="center"/>
    </xf>
    <xf numFmtId="0" fontId="9" fillId="6" borderId="8" applyBorder="0">
      <alignment horizontal="center" vertical="center"/>
    </xf>
    <xf numFmtId="1" fontId="10" fillId="11" borderId="9" applyFont="0">
      <alignment horizontal="center" vertical="center" wrapText="1"/>
    </xf>
    <xf numFmtId="0" fontId="18" fillId="12" borderId="5">
      <alignment horizontal="left" vertical="center" wrapText="1"/>
    </xf>
    <xf numFmtId="0" fontId="2" fillId="10" borderId="10" applyFont="0" applyBorder="0" applyAlignment="0"/>
    <xf numFmtId="10" fontId="16" fillId="13" borderId="11" applyNumberFormat="0" applyBorder="0" applyAlignment="0" applyProtection="0"/>
    <xf numFmtId="0" fontId="12" fillId="13" borderId="2">
      <alignment vertical="center" wrapText="1"/>
    </xf>
    <xf numFmtId="0" fontId="9" fillId="13" borderId="2">
      <alignment horizontal="right" vertical="center" wrapText="1"/>
    </xf>
    <xf numFmtId="0" fontId="19" fillId="13" borderId="2">
      <alignment vertical="center" wrapText="1"/>
    </xf>
    <xf numFmtId="165" fontId="9" fillId="14" borderId="2">
      <alignment horizontal="right" vertical="center"/>
    </xf>
    <xf numFmtId="0" fontId="9" fillId="14" borderId="2"/>
    <xf numFmtId="174" fontId="20" fillId="0" borderId="0"/>
    <xf numFmtId="174" fontId="20" fillId="0" borderId="0"/>
    <xf numFmtId="174" fontId="20" fillId="0" borderId="0"/>
    <xf numFmtId="174" fontId="20" fillId="0" borderId="0"/>
    <xf numFmtId="174" fontId="20" fillId="0" borderId="0"/>
    <xf numFmtId="174" fontId="20" fillId="0" borderId="0"/>
    <xf numFmtId="174" fontId="20" fillId="0" borderId="0"/>
    <xf numFmtId="174" fontId="20" fillId="0" borderId="0"/>
    <xf numFmtId="0" fontId="21" fillId="0" borderId="0"/>
    <xf numFmtId="0" fontId="2" fillId="0" borderId="0"/>
    <xf numFmtId="165" fontId="6" fillId="4" borderId="2">
      <alignment horizontal="center"/>
    </xf>
    <xf numFmtId="0" fontId="5" fillId="15" borderId="4">
      <alignment horizontal="center" vertical="center"/>
    </xf>
    <xf numFmtId="2" fontId="5" fillId="15" borderId="5">
      <alignment horizontal="center"/>
    </xf>
    <xf numFmtId="0" fontId="5" fillId="15" borderId="5">
      <alignment horizontal="center"/>
    </xf>
    <xf numFmtId="38" fontId="11" fillId="15" borderId="5">
      <alignment horizontal="right" vertical="center"/>
    </xf>
    <xf numFmtId="18" fontId="5" fillId="15" borderId="4">
      <alignment horizontal="center" vertical="center"/>
    </xf>
    <xf numFmtId="0" fontId="9" fillId="9" borderId="0">
      <alignment vertical="center"/>
    </xf>
    <xf numFmtId="168" fontId="7" fillId="16" borderId="2">
      <alignment horizontal="center"/>
    </xf>
    <xf numFmtId="6" fontId="6" fillId="16" borderId="2">
      <alignment vertical="center"/>
    </xf>
    <xf numFmtId="0" fontId="6" fillId="16" borderId="2">
      <alignment vertical="center"/>
    </xf>
    <xf numFmtId="0" fontId="5" fillId="2" borderId="0"/>
    <xf numFmtId="10" fontId="2" fillId="0" borderId="0" applyFont="0" applyFill="0" applyBorder="0" applyAlignment="0" applyProtection="0"/>
    <xf numFmtId="168" fontId="7" fillId="0" borderId="5">
      <alignment horizontal="center"/>
    </xf>
    <xf numFmtId="10" fontId="13" fillId="6" borderId="5">
      <alignment horizontal="right" vertical="center"/>
    </xf>
    <xf numFmtId="10" fontId="5" fillId="0" borderId="5">
      <alignment horizontal="right" vertical="center"/>
    </xf>
    <xf numFmtId="10" fontId="22" fillId="0" borderId="5">
      <alignment horizontal="right" vertical="center"/>
    </xf>
    <xf numFmtId="0" fontId="23" fillId="17" borderId="0"/>
    <xf numFmtId="6" fontId="9" fillId="16" borderId="2">
      <alignment horizontal="right"/>
    </xf>
    <xf numFmtId="0" fontId="19" fillId="0" borderId="0">
      <alignment vertical="center"/>
    </xf>
    <xf numFmtId="0" fontId="5" fillId="6" borderId="12" applyBorder="0">
      <alignment horizontal="left" vertical="center"/>
    </xf>
    <xf numFmtId="0" fontId="5" fillId="15" borderId="5">
      <alignment horizontal="center"/>
    </xf>
    <xf numFmtId="17" fontId="5" fillId="15" borderId="4">
      <alignment vertical="center"/>
    </xf>
    <xf numFmtId="170" fontId="5" fillId="15" borderId="5"/>
    <xf numFmtId="0" fontId="5" fillId="6" borderId="2">
      <alignment horizontal="left"/>
    </xf>
    <xf numFmtId="9" fontId="5" fillId="15" borderId="4">
      <alignment horizontal="center"/>
    </xf>
    <xf numFmtId="0" fontId="5" fillId="15" borderId="5"/>
    <xf numFmtId="0" fontId="24" fillId="8" borderId="13">
      <alignment horizontal="center" vertical="center" wrapText="1"/>
    </xf>
    <xf numFmtId="0" fontId="9" fillId="8" borderId="14">
      <alignment horizontal="left" vertical="center"/>
    </xf>
    <xf numFmtId="0" fontId="5" fillId="5" borderId="0"/>
    <xf numFmtId="1" fontId="6" fillId="8" borderId="15" applyNumberFormat="0" applyBorder="0">
      <alignment horizontal="center" vertical="center"/>
    </xf>
    <xf numFmtId="0" fontId="4" fillId="8" borderId="0">
      <alignment horizontal="center" vertical="center"/>
    </xf>
    <xf numFmtId="164" fontId="11" fillId="18" borderId="5">
      <alignment horizontal="right"/>
    </xf>
    <xf numFmtId="0" fontId="5" fillId="18" borderId="5">
      <alignment horizontal="center"/>
    </xf>
    <xf numFmtId="171" fontId="25" fillId="6" borderId="2" applyBorder="0">
      <alignment horizontal="right"/>
    </xf>
    <xf numFmtId="1" fontId="25" fillId="6" borderId="5">
      <alignment horizontal="right"/>
    </xf>
    <xf numFmtId="0" fontId="25" fillId="8" borderId="0">
      <alignment horizontal="right"/>
    </xf>
    <xf numFmtId="171" fontId="26" fillId="8" borderId="2">
      <alignment horizontal="right"/>
    </xf>
    <xf numFmtId="0" fontId="18" fillId="6" borderId="16" applyBorder="0">
      <alignment horizontal="right" wrapText="1"/>
    </xf>
    <xf numFmtId="0" fontId="5" fillId="19" borderId="0"/>
    <xf numFmtId="0" fontId="11" fillId="20" borderId="0"/>
    <xf numFmtId="0" fontId="9" fillId="13" borderId="17">
      <alignment vertical="center"/>
    </xf>
    <xf numFmtId="165" fontId="9" fillId="13" borderId="18">
      <alignment horizontal="right" vertical="center"/>
    </xf>
    <xf numFmtId="0" fontId="2" fillId="0" borderId="0"/>
    <xf numFmtId="44" fontId="2" fillId="0" borderId="0" applyFont="0" applyFill="0" applyBorder="0" applyAlignment="0" applyProtection="0"/>
    <xf numFmtId="9" fontId="35" fillId="0" borderId="0" applyFont="0" applyFill="0" applyBorder="0" applyAlignment="0" applyProtection="0"/>
    <xf numFmtId="0" fontId="1" fillId="0" borderId="0"/>
  </cellStyleXfs>
  <cellXfs count="124">
    <xf numFmtId="0" fontId="0" fillId="0" borderId="0" xfId="0"/>
    <xf numFmtId="0" fontId="27" fillId="0" borderId="0" xfId="0" applyFont="1"/>
    <xf numFmtId="0" fontId="28" fillId="0" borderId="0" xfId="0" applyFont="1"/>
    <xf numFmtId="0" fontId="29" fillId="0" borderId="0" xfId="0" applyFont="1"/>
    <xf numFmtId="0" fontId="30" fillId="0" borderId="0" xfId="0" applyFont="1" applyAlignment="1">
      <alignment horizontal="left" vertical="center"/>
    </xf>
    <xf numFmtId="0" fontId="27" fillId="0" borderId="0" xfId="54" applyFont="1"/>
    <xf numFmtId="0" fontId="27" fillId="0" borderId="0" xfId="0" applyFont="1" applyAlignment="1">
      <alignment horizontal="center"/>
    </xf>
    <xf numFmtId="0" fontId="27" fillId="0" borderId="0" xfId="0" applyFont="1" applyAlignment="1">
      <alignment horizontal="left" vertical="center"/>
    </xf>
    <xf numFmtId="0" fontId="32" fillId="0" borderId="0" xfId="0" applyFont="1" applyAlignment="1">
      <alignment horizontal="left" vertical="center"/>
    </xf>
    <xf numFmtId="0" fontId="28" fillId="0" borderId="0" xfId="0" applyFont="1" applyAlignment="1">
      <alignment horizontal="left" vertical="center"/>
    </xf>
    <xf numFmtId="0" fontId="27" fillId="21" borderId="19" xfId="0" applyFont="1" applyFill="1" applyBorder="1"/>
    <xf numFmtId="0" fontId="28" fillId="0" borderId="19" xfId="0" applyFont="1" applyBorder="1"/>
    <xf numFmtId="0" fontId="28" fillId="24" borderId="0" xfId="0" applyFont="1" applyFill="1" applyAlignment="1">
      <alignment horizontal="left"/>
    </xf>
    <xf numFmtId="0" fontId="28" fillId="24" borderId="0" xfId="0" applyFont="1" applyFill="1"/>
    <xf numFmtId="0" fontId="28" fillId="24" borderId="0" xfId="0" applyFont="1" applyFill="1" applyAlignment="1">
      <alignment horizontal="left" vertical="center"/>
    </xf>
    <xf numFmtId="176" fontId="28" fillId="24" borderId="0" xfId="9" applyNumberFormat="1" applyFont="1" applyFill="1" applyBorder="1" applyAlignment="1" applyProtection="1">
      <alignment horizontal="center"/>
    </xf>
    <xf numFmtId="0" fontId="28" fillId="23" borderId="21" xfId="0" applyFont="1" applyFill="1" applyBorder="1" applyAlignment="1">
      <alignment horizontal="center" vertical="center"/>
    </xf>
    <xf numFmtId="175" fontId="27" fillId="22" borderId="19" xfId="9" applyNumberFormat="1" applyFont="1" applyFill="1" applyBorder="1" applyAlignment="1" applyProtection="1">
      <alignment horizontal="center"/>
    </xf>
    <xf numFmtId="176" fontId="28" fillId="22" borderId="19" xfId="9" applyNumberFormat="1" applyFont="1" applyFill="1" applyBorder="1" applyAlignment="1" applyProtection="1">
      <alignment horizontal="center"/>
    </xf>
    <xf numFmtId="0" fontId="0" fillId="24" borderId="0" xfId="0" applyFill="1"/>
    <xf numFmtId="0" fontId="27" fillId="24" borderId="0" xfId="0" applyFont="1" applyFill="1"/>
    <xf numFmtId="0" fontId="28" fillId="23" borderId="22" xfId="0" applyFont="1" applyFill="1" applyBorder="1" applyAlignment="1">
      <alignment horizontal="center" vertical="center" wrapText="1"/>
    </xf>
    <xf numFmtId="0" fontId="28" fillId="24" borderId="19" xfId="0" applyFont="1" applyFill="1" applyBorder="1"/>
    <xf numFmtId="0" fontId="27" fillId="24" borderId="19" xfId="0" applyFont="1" applyFill="1" applyBorder="1"/>
    <xf numFmtId="175" fontId="28" fillId="24" borderId="0" xfId="0" applyNumberFormat="1" applyFont="1" applyFill="1" applyAlignment="1">
      <alignment horizontal="center"/>
    </xf>
    <xf numFmtId="0" fontId="27" fillId="24" borderId="0" xfId="0" applyFont="1" applyFill="1" applyAlignment="1">
      <alignment horizontal="center" vertical="center"/>
    </xf>
    <xf numFmtId="0" fontId="0" fillId="24" borderId="0" xfId="0" applyFill="1" applyAlignment="1">
      <alignment horizontal="center" vertical="center"/>
    </xf>
    <xf numFmtId="0" fontId="28" fillId="23" borderId="19" xfId="0" applyFont="1" applyFill="1" applyBorder="1" applyAlignment="1">
      <alignment horizontal="center" vertical="center" wrapText="1"/>
    </xf>
    <xf numFmtId="178" fontId="27" fillId="21" borderId="19" xfId="9" applyNumberFormat="1" applyFont="1" applyFill="1" applyBorder="1" applyProtection="1"/>
    <xf numFmtId="178" fontId="27" fillId="21" borderId="19" xfId="0" applyNumberFormat="1" applyFont="1" applyFill="1" applyBorder="1"/>
    <xf numFmtId="0" fontId="27" fillId="0" borderId="0" xfId="0" applyFont="1" applyAlignment="1">
      <alignment horizontal="left" vertical="top" wrapText="1"/>
    </xf>
    <xf numFmtId="0" fontId="28" fillId="23" borderId="19" xfId="0" applyFont="1" applyFill="1" applyBorder="1" applyAlignment="1">
      <alignment horizontal="center" wrapText="1"/>
    </xf>
    <xf numFmtId="0" fontId="28" fillId="23" borderId="19" xfId="0" applyFont="1" applyFill="1" applyBorder="1" applyAlignment="1">
      <alignment horizontal="center" vertical="center"/>
    </xf>
    <xf numFmtId="0" fontId="28" fillId="0" borderId="0" xfId="0" quotePrefix="1" applyFont="1"/>
    <xf numFmtId="0" fontId="27" fillId="0" borderId="0" xfId="0" applyFont="1" applyAlignment="1">
      <alignment vertical="top" wrapText="1"/>
    </xf>
    <xf numFmtId="0" fontId="28" fillId="23" borderId="19" xfId="0" applyFont="1" applyFill="1" applyBorder="1"/>
    <xf numFmtId="0" fontId="27" fillId="0" borderId="19" xfId="0" applyFont="1" applyBorder="1" applyAlignment="1">
      <alignment vertical="center"/>
    </xf>
    <xf numFmtId="9" fontId="28" fillId="0" borderId="19" xfId="99" applyFont="1" applyFill="1" applyBorder="1" applyAlignment="1">
      <alignment horizontal="center" vertical="center"/>
    </xf>
    <xf numFmtId="0" fontId="27" fillId="0" borderId="26" xfId="0" applyFont="1" applyBorder="1"/>
    <xf numFmtId="179" fontId="27" fillId="0" borderId="27" xfId="0" applyNumberFormat="1" applyFont="1" applyBorder="1" applyAlignment="1">
      <alignment horizontal="center"/>
    </xf>
    <xf numFmtId="0" fontId="27" fillId="0" borderId="28" xfId="0" applyFont="1" applyBorder="1"/>
    <xf numFmtId="179" fontId="27" fillId="0" borderId="29" xfId="0" applyNumberFormat="1" applyFont="1" applyBorder="1" applyAlignment="1">
      <alignment horizontal="center"/>
    </xf>
    <xf numFmtId="0" fontId="28" fillId="0" borderId="30" xfId="0" applyFont="1" applyBorder="1"/>
    <xf numFmtId="179" fontId="28" fillId="0" borderId="31" xfId="0" applyNumberFormat="1" applyFont="1" applyBorder="1" applyAlignment="1">
      <alignment horizontal="center"/>
    </xf>
    <xf numFmtId="9" fontId="28" fillId="26" borderId="19" xfId="99" applyFont="1" applyFill="1" applyBorder="1" applyAlignment="1">
      <alignment horizontal="center" vertical="center"/>
    </xf>
    <xf numFmtId="0" fontId="29" fillId="24" borderId="0" xfId="0" applyFont="1" applyFill="1"/>
    <xf numFmtId="175" fontId="27" fillId="24" borderId="0" xfId="0" applyNumberFormat="1" applyFont="1" applyFill="1" applyAlignment="1">
      <alignment horizontal="center"/>
    </xf>
    <xf numFmtId="175" fontId="28" fillId="25" borderId="19" xfId="98" applyNumberFormat="1" applyFont="1" applyFill="1" applyBorder="1" applyAlignment="1">
      <alignment horizontal="center"/>
    </xf>
    <xf numFmtId="0" fontId="28" fillId="0" borderId="19" xfId="0" applyFont="1" applyBorder="1" applyAlignment="1">
      <alignment wrapText="1" shrinkToFit="1"/>
    </xf>
    <xf numFmtId="175" fontId="28" fillId="22" borderId="19" xfId="98" applyNumberFormat="1" applyFont="1" applyFill="1" applyBorder="1" applyAlignment="1">
      <alignment horizontal="center"/>
    </xf>
    <xf numFmtId="9" fontId="28" fillId="24" borderId="0" xfId="0" applyNumberFormat="1" applyFont="1" applyFill="1" applyAlignment="1">
      <alignment horizontal="left" vertical="center"/>
    </xf>
    <xf numFmtId="9" fontId="27" fillId="24" borderId="0" xfId="0" applyNumberFormat="1" applyFont="1" applyFill="1" applyAlignment="1">
      <alignment horizontal="left" vertical="center"/>
    </xf>
    <xf numFmtId="0" fontId="27" fillId="0" borderId="0" xfId="0" applyFont="1" applyAlignment="1">
      <alignment horizontal="left" vertical="center" wrapText="1"/>
    </xf>
    <xf numFmtId="0" fontId="36" fillId="0" borderId="0" xfId="0" applyFont="1" applyAlignment="1">
      <alignment horizontal="left" vertical="center"/>
    </xf>
    <xf numFmtId="0" fontId="27" fillId="22" borderId="19" xfId="0" applyFont="1" applyFill="1" applyBorder="1"/>
    <xf numFmtId="0" fontId="31" fillId="0" borderId="0" xfId="0" applyFont="1"/>
    <xf numFmtId="178" fontId="27" fillId="0" borderId="0" xfId="0" applyNumberFormat="1" applyFont="1"/>
    <xf numFmtId="178" fontId="27" fillId="0" borderId="0" xfId="9" applyNumberFormat="1" applyFont="1" applyFill="1" applyBorder="1" applyProtection="1"/>
    <xf numFmtId="175" fontId="27" fillId="0" borderId="0" xfId="9" applyNumberFormat="1" applyFont="1" applyFill="1" applyBorder="1" applyAlignment="1" applyProtection="1">
      <alignment horizontal="center"/>
    </xf>
    <xf numFmtId="0" fontId="27" fillId="0" borderId="0" xfId="0" applyFont="1" applyAlignment="1">
      <alignment horizontal="center" vertical="center"/>
    </xf>
    <xf numFmtId="0" fontId="27" fillId="0" borderId="0" xfId="0" applyFont="1" applyAlignment="1">
      <alignment horizontal="center" vertical="center" wrapText="1"/>
    </xf>
    <xf numFmtId="0" fontId="28" fillId="24" borderId="0" xfId="0" applyFont="1" applyFill="1" applyAlignment="1">
      <alignment horizontal="center" vertical="center"/>
    </xf>
    <xf numFmtId="177" fontId="27" fillId="24" borderId="0" xfId="9" applyNumberFormat="1" applyFont="1" applyFill="1" applyBorder="1" applyAlignment="1" applyProtection="1">
      <alignment horizontal="center" vertical="center"/>
    </xf>
    <xf numFmtId="0" fontId="31" fillId="24" borderId="0" xfId="0" applyFont="1" applyFill="1" applyAlignment="1">
      <alignment horizontal="center" vertical="center"/>
    </xf>
    <xf numFmtId="0" fontId="27" fillId="22" borderId="19" xfId="0" applyFont="1" applyFill="1" applyBorder="1" applyAlignment="1">
      <alignment horizontal="center"/>
    </xf>
    <xf numFmtId="0" fontId="27" fillId="22" borderId="19" xfId="0" applyFont="1" applyFill="1" applyBorder="1" applyAlignment="1">
      <alignment horizontal="center" vertical="center"/>
    </xf>
    <xf numFmtId="0" fontId="36" fillId="24" borderId="0" xfId="0" applyFont="1" applyFill="1" applyAlignment="1">
      <alignment horizontal="left" vertical="center"/>
    </xf>
    <xf numFmtId="0" fontId="27" fillId="24" borderId="0" xfId="54" applyFont="1" applyFill="1"/>
    <xf numFmtId="0" fontId="37" fillId="24" borderId="19" xfId="0" applyFont="1" applyFill="1" applyBorder="1"/>
    <xf numFmtId="0" fontId="28" fillId="24" borderId="0" xfId="100" applyFont="1" applyFill="1" applyAlignment="1">
      <alignment horizontal="center" vertical="center" wrapText="1"/>
    </xf>
    <xf numFmtId="0" fontId="27" fillId="25" borderId="19" xfId="98" applyNumberFormat="1" applyFont="1" applyFill="1" applyBorder="1" applyAlignment="1" applyProtection="1"/>
    <xf numFmtId="180" fontId="27" fillId="25" borderId="19" xfId="98" applyNumberFormat="1" applyFont="1" applyFill="1" applyBorder="1" applyAlignment="1" applyProtection="1"/>
    <xf numFmtId="180" fontId="27" fillId="24" borderId="0" xfId="98" applyNumberFormat="1" applyFont="1" applyFill="1" applyBorder="1" applyAlignment="1" applyProtection="1"/>
    <xf numFmtId="180" fontId="28" fillId="22" borderId="19" xfId="98" applyNumberFormat="1" applyFont="1" applyFill="1" applyBorder="1" applyAlignment="1" applyProtection="1">
      <alignment horizontal="center"/>
    </xf>
    <xf numFmtId="0" fontId="27" fillId="24" borderId="19" xfId="0" applyFont="1" applyFill="1" applyBorder="1" applyAlignment="1">
      <alignment horizontal="left"/>
    </xf>
    <xf numFmtId="0" fontId="27" fillId="0" borderId="19" xfId="0" applyFont="1" applyBorder="1" applyAlignment="1">
      <alignment horizontal="left"/>
    </xf>
    <xf numFmtId="0" fontId="27" fillId="24" borderId="0" xfId="54" applyFont="1" applyFill="1" applyAlignment="1">
      <alignment horizontal="left" vertical="top" wrapText="1"/>
    </xf>
    <xf numFmtId="0" fontId="0" fillId="24" borderId="0" xfId="0" applyFill="1" applyAlignment="1">
      <alignment vertical="top"/>
    </xf>
    <xf numFmtId="0" fontId="32" fillId="24" borderId="0" xfId="0" applyFont="1" applyFill="1" applyAlignment="1">
      <alignment horizontal="center" vertical="center"/>
    </xf>
    <xf numFmtId="178" fontId="27" fillId="22" borderId="19" xfId="9" applyNumberFormat="1" applyFont="1" applyFill="1" applyBorder="1" applyProtection="1"/>
    <xf numFmtId="178" fontId="27" fillId="22" borderId="19" xfId="0" applyNumberFormat="1" applyFont="1" applyFill="1" applyBorder="1"/>
    <xf numFmtId="0" fontId="38" fillId="23" borderId="25" xfId="100" applyFont="1" applyFill="1" applyBorder="1" applyAlignment="1">
      <alignment horizontal="center" vertical="center"/>
    </xf>
    <xf numFmtId="0" fontId="28" fillId="23" borderId="25" xfId="100" applyFont="1" applyFill="1" applyBorder="1" applyAlignment="1">
      <alignment horizontal="center" vertical="center" wrapText="1"/>
    </xf>
    <xf numFmtId="0" fontId="28" fillId="23" borderId="19" xfId="100" applyFont="1" applyFill="1" applyBorder="1" applyAlignment="1">
      <alignment horizontal="center" vertical="center" wrapText="1"/>
    </xf>
    <xf numFmtId="0" fontId="31" fillId="0" borderId="0" xfId="54" applyFont="1"/>
    <xf numFmtId="0" fontId="27" fillId="21" borderId="19" xfId="0" applyFont="1" applyFill="1" applyBorder="1" applyAlignment="1">
      <alignment horizontal="right" vertical="center"/>
    </xf>
    <xf numFmtId="180" fontId="27" fillId="21" borderId="19" xfId="0" applyNumberFormat="1" applyFont="1" applyFill="1" applyBorder="1" applyAlignment="1">
      <alignment vertical="center"/>
    </xf>
    <xf numFmtId="0" fontId="28" fillId="26" borderId="19" xfId="0" applyFont="1" applyFill="1" applyBorder="1"/>
    <xf numFmtId="9" fontId="27" fillId="0" borderId="0" xfId="99" applyFont="1"/>
    <xf numFmtId="9" fontId="27" fillId="0" borderId="0" xfId="0" applyNumberFormat="1" applyFont="1"/>
    <xf numFmtId="0" fontId="40" fillId="0" borderId="0" xfId="0" applyFont="1" applyAlignment="1">
      <alignment horizontal="left" vertical="top" wrapText="1"/>
    </xf>
    <xf numFmtId="0" fontId="27" fillId="21" borderId="21" xfId="0" applyFont="1" applyFill="1" applyBorder="1" applyAlignment="1">
      <alignment horizontal="left" vertical="center" wrapText="1"/>
    </xf>
    <xf numFmtId="0" fontId="27" fillId="21" borderId="20" xfId="0" applyFont="1" applyFill="1" applyBorder="1" applyAlignment="1">
      <alignment horizontal="left" vertical="center" wrapText="1"/>
    </xf>
    <xf numFmtId="0" fontId="27" fillId="22" borderId="21" xfId="0" applyFont="1" applyFill="1" applyBorder="1" applyAlignment="1">
      <alignment horizontal="left" vertical="center" wrapText="1"/>
    </xf>
    <xf numFmtId="0" fontId="27" fillId="22" borderId="20" xfId="0" applyFont="1" applyFill="1" applyBorder="1" applyAlignment="1">
      <alignment horizontal="left" vertical="center" wrapText="1"/>
    </xf>
    <xf numFmtId="0" fontId="27" fillId="0" borderId="21" xfId="0" applyFont="1" applyBorder="1" applyAlignment="1">
      <alignment horizontal="left"/>
    </xf>
    <xf numFmtId="0" fontId="27" fillId="0" borderId="20" xfId="0" applyFont="1" applyBorder="1" applyAlignment="1">
      <alignment horizontal="left"/>
    </xf>
    <xf numFmtId="0" fontId="32" fillId="0" borderId="0" xfId="0" applyFont="1" applyAlignment="1">
      <alignment horizontal="left" vertical="center"/>
    </xf>
    <xf numFmtId="0" fontId="28" fillId="24" borderId="0" xfId="0" applyFont="1" applyFill="1" applyAlignment="1">
      <alignment horizontal="center" vertical="center" wrapText="1"/>
    </xf>
    <xf numFmtId="0" fontId="28" fillId="23" borderId="22" xfId="0" applyFont="1" applyFill="1" applyBorder="1" applyAlignment="1">
      <alignment horizontal="center" vertical="center" wrapText="1"/>
    </xf>
    <xf numFmtId="0" fontId="28" fillId="23" borderId="23" xfId="0" applyFont="1" applyFill="1" applyBorder="1" applyAlignment="1">
      <alignment horizontal="center" vertical="center" wrapText="1"/>
    </xf>
    <xf numFmtId="0" fontId="28" fillId="23" borderId="24" xfId="0" applyFont="1" applyFill="1" applyBorder="1" applyAlignment="1">
      <alignment horizontal="center" vertical="center" wrapText="1"/>
    </xf>
    <xf numFmtId="0" fontId="28" fillId="23" borderId="19" xfId="0" applyFont="1" applyFill="1" applyBorder="1" applyAlignment="1">
      <alignment horizontal="center" vertical="center" wrapText="1"/>
    </xf>
    <xf numFmtId="0" fontId="40" fillId="0" borderId="0" xfId="0" applyFont="1" applyAlignment="1">
      <alignment horizontal="left" vertical="center" wrapText="1"/>
    </xf>
    <xf numFmtId="0" fontId="28" fillId="24" borderId="19" xfId="0" applyFont="1" applyFill="1" applyBorder="1" applyAlignment="1">
      <alignment horizontal="left" vertical="center"/>
    </xf>
    <xf numFmtId="0" fontId="38" fillId="24" borderId="21" xfId="0" applyFont="1" applyFill="1" applyBorder="1"/>
    <xf numFmtId="0" fontId="0" fillId="0" borderId="43" xfId="0" applyBorder="1"/>
    <xf numFmtId="0" fontId="0" fillId="0" borderId="20" xfId="0" applyBorder="1"/>
    <xf numFmtId="0" fontId="41" fillId="24" borderId="0" xfId="54" applyFont="1" applyFill="1" applyAlignment="1">
      <alignment horizontal="left" vertical="top" wrapText="1"/>
    </xf>
    <xf numFmtId="0" fontId="42" fillId="0" borderId="0" xfId="0" applyFont="1" applyAlignment="1">
      <alignment vertical="top"/>
    </xf>
    <xf numFmtId="0" fontId="34" fillId="24" borderId="40" xfId="54" applyFont="1" applyFill="1" applyBorder="1" applyAlignment="1">
      <alignment horizontal="left" vertical="top" wrapText="1"/>
    </xf>
    <xf numFmtId="0" fontId="39" fillId="0" borderId="41" xfId="0" applyFont="1" applyBorder="1" applyAlignment="1">
      <alignment vertical="top"/>
    </xf>
    <xf numFmtId="0" fontId="39" fillId="0" borderId="42" xfId="0" applyFont="1" applyBorder="1" applyAlignment="1">
      <alignment vertical="top"/>
    </xf>
    <xf numFmtId="0" fontId="28" fillId="0" borderId="0" xfId="0" applyFont="1" applyAlignment="1">
      <alignment horizontal="left" vertical="center"/>
    </xf>
    <xf numFmtId="0" fontId="27" fillId="0" borderId="0" xfId="0" applyFont="1" applyAlignment="1">
      <alignment horizontal="left" vertical="center" wrapText="1"/>
    </xf>
    <xf numFmtId="0" fontId="28" fillId="0" borderId="32" xfId="0" applyFont="1"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0" xfId="0"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cellXfs>
  <cellStyles count="101">
    <cellStyle name="addeddata" xfId="1" xr:uid="{00000000-0005-0000-0000-000000000000}"/>
    <cellStyle name="blue" xfId="2" xr:uid="{00000000-0005-0000-0000-000001000000}"/>
    <cellStyle name="blue nos" xfId="3" xr:uid="{00000000-0005-0000-0000-000002000000}"/>
    <cellStyle name="blue percentage" xfId="4" xr:uid="{00000000-0005-0000-0000-000003000000}"/>
    <cellStyle name="blue titles" xfId="5" xr:uid="{00000000-0005-0000-0000-000004000000}"/>
    <cellStyle name="check" xfId="6" xr:uid="{00000000-0005-0000-0000-000005000000}"/>
    <cellStyle name="costingbreaker" xfId="7" xr:uid="{00000000-0005-0000-0000-000006000000}"/>
    <cellStyle name="costsection" xfId="8" xr:uid="{00000000-0005-0000-0000-000007000000}"/>
    <cellStyle name="Currency" xfId="9" builtinId="4"/>
    <cellStyle name="Currency [0] gray" xfId="10" xr:uid="{00000000-0005-0000-0000-000009000000}"/>
    <cellStyle name="Currency [0] none" xfId="11" xr:uid="{00000000-0005-0000-0000-00000A000000}"/>
    <cellStyle name="Currency 2" xfId="98" xr:uid="{00000000-0005-0000-0000-00000B000000}"/>
    <cellStyle name="Currency blue" xfId="12" xr:uid="{00000000-0005-0000-0000-00000C000000}"/>
    <cellStyle name="darkgray" xfId="13" xr:uid="{00000000-0005-0000-0000-00000D000000}"/>
    <cellStyle name="days grey" xfId="14" xr:uid="{00000000-0005-0000-0000-00000E000000}"/>
    <cellStyle name="do not touch" xfId="15" xr:uid="{00000000-0005-0000-0000-00000F000000}"/>
    <cellStyle name="do not touch curre" xfId="16" xr:uid="{00000000-0005-0000-0000-000010000000}"/>
    <cellStyle name="do not touch date" xfId="17" xr:uid="{00000000-0005-0000-0000-000011000000}"/>
    <cellStyle name="do not touch gross" xfId="18" xr:uid="{00000000-0005-0000-0000-000012000000}"/>
    <cellStyle name="do not touch no" xfId="19" xr:uid="{00000000-0005-0000-0000-000013000000}"/>
    <cellStyle name="do not touch no no dec" xfId="20" xr:uid="{00000000-0005-0000-0000-000014000000}"/>
    <cellStyle name="do not touch perc" xfId="21" xr:uid="{00000000-0005-0000-0000-000015000000}"/>
    <cellStyle name="Enter amount" xfId="22" xr:uid="{00000000-0005-0000-0000-000016000000}"/>
    <cellStyle name="Enter date" xfId="23" xr:uid="{00000000-0005-0000-0000-000017000000}"/>
    <cellStyle name="Enter percentage" xfId="24" xr:uid="{00000000-0005-0000-0000-000018000000}"/>
    <cellStyle name="Enter text" xfId="25" xr:uid="{00000000-0005-0000-0000-000019000000}"/>
    <cellStyle name="Enter text bold" xfId="26" xr:uid="{00000000-0005-0000-0000-00001A000000}"/>
    <cellStyle name="Enter time" xfId="27" xr:uid="{00000000-0005-0000-0000-00001B000000}"/>
    <cellStyle name="gray" xfId="28" xr:uid="{00000000-0005-0000-0000-00001C000000}"/>
    <cellStyle name="green" xfId="29" xr:uid="{00000000-0005-0000-0000-00001D000000}"/>
    <cellStyle name="green costs" xfId="30" xr:uid="{00000000-0005-0000-0000-00001E000000}"/>
    <cellStyle name="green percentage" xfId="31" xr:uid="{00000000-0005-0000-0000-00001F000000}"/>
    <cellStyle name="green title" xfId="32" xr:uid="{00000000-0005-0000-0000-000020000000}"/>
    <cellStyle name="Grey" xfId="33" xr:uid="{00000000-0005-0000-0000-000021000000}"/>
    <cellStyle name="growth" xfId="34" xr:uid="{00000000-0005-0000-0000-000022000000}"/>
    <cellStyle name="heading" xfId="35" xr:uid="{00000000-0005-0000-0000-000023000000}"/>
    <cellStyle name="Heading 1" xfId="36" builtinId="16" customBuiltin="1"/>
    <cellStyle name="Heading Side" xfId="37" xr:uid="{00000000-0005-0000-0000-000025000000}"/>
    <cellStyle name="Heading1" xfId="38" xr:uid="{00000000-0005-0000-0000-000026000000}"/>
    <cellStyle name="Input [yellow]" xfId="39" xr:uid="{00000000-0005-0000-0000-000027000000}"/>
    <cellStyle name="Instruction" xfId="40" xr:uid="{00000000-0005-0000-0000-000028000000}"/>
    <cellStyle name="Instruction boldright" xfId="41" xr:uid="{00000000-0005-0000-0000-000029000000}"/>
    <cellStyle name="Instruction red" xfId="42" xr:uid="{00000000-0005-0000-0000-00002A000000}"/>
    <cellStyle name="mauve nos" xfId="43" xr:uid="{00000000-0005-0000-0000-00002B000000}"/>
    <cellStyle name="mauve titles" xfId="44" xr:uid="{00000000-0005-0000-0000-00002C000000}"/>
    <cellStyle name="Normal" xfId="0" builtinId="0"/>
    <cellStyle name="Normal - Style1" xfId="45" xr:uid="{00000000-0005-0000-0000-00002E000000}"/>
    <cellStyle name="Normal - Style2" xfId="46" xr:uid="{00000000-0005-0000-0000-00002F000000}"/>
    <cellStyle name="Normal - Style3" xfId="47" xr:uid="{00000000-0005-0000-0000-000030000000}"/>
    <cellStyle name="Normal - Style4" xfId="48" xr:uid="{00000000-0005-0000-0000-000031000000}"/>
    <cellStyle name="Normal - Style5" xfId="49" xr:uid="{00000000-0005-0000-0000-000032000000}"/>
    <cellStyle name="Normal - Style6" xfId="50" xr:uid="{00000000-0005-0000-0000-000033000000}"/>
    <cellStyle name="Normal - Style7" xfId="51" xr:uid="{00000000-0005-0000-0000-000034000000}"/>
    <cellStyle name="Normal - Style8" xfId="52" xr:uid="{00000000-0005-0000-0000-000035000000}"/>
    <cellStyle name="Normal 2" xfId="97" xr:uid="{00000000-0005-0000-0000-000036000000}"/>
    <cellStyle name="Normal small" xfId="53" xr:uid="{00000000-0005-0000-0000-000037000000}"/>
    <cellStyle name="Normal_ST JOHNS SHOPPING BASKET RESULTS" xfId="54" xr:uid="{00000000-0005-0000-0000-000038000000}"/>
    <cellStyle name="nos blue" xfId="55" xr:uid="{00000000-0005-0000-0000-000039000000}"/>
    <cellStyle name="Nos Centre" xfId="56" xr:uid="{00000000-0005-0000-0000-00003A000000}"/>
    <cellStyle name="Nos Centre 2 dec" xfId="57" xr:uid="{00000000-0005-0000-0000-00003B000000}"/>
    <cellStyle name="Nos Centre_Proforma EVA Test" xfId="58" xr:uid="{00000000-0005-0000-0000-00003C000000}"/>
    <cellStyle name="Nos Comma 0 dec" xfId="59" xr:uid="{00000000-0005-0000-0000-00003D000000}"/>
    <cellStyle name="nos time" xfId="60" xr:uid="{00000000-0005-0000-0000-00003E000000}"/>
    <cellStyle name="nos titles" xfId="61" xr:uid="{00000000-0005-0000-0000-00003F000000}"/>
    <cellStyle name="oragne percentage" xfId="62" xr:uid="{00000000-0005-0000-0000-000040000000}"/>
    <cellStyle name="orange no" xfId="63" xr:uid="{00000000-0005-0000-0000-000041000000}"/>
    <cellStyle name="orange profit" xfId="64" xr:uid="{00000000-0005-0000-0000-000042000000}"/>
    <cellStyle name="paleblue" xfId="65" xr:uid="{00000000-0005-0000-0000-000043000000}"/>
    <cellStyle name="Percent" xfId="99" builtinId="5"/>
    <cellStyle name="Percent [2]" xfId="66" xr:uid="{00000000-0005-0000-0000-000045000000}"/>
    <cellStyle name="percent small" xfId="67" xr:uid="{00000000-0005-0000-0000-000046000000}"/>
    <cellStyle name="percentage grey" xfId="68" xr:uid="{00000000-0005-0000-0000-000047000000}"/>
    <cellStyle name="percentage lines" xfId="69" xr:uid="{00000000-0005-0000-0000-000048000000}"/>
    <cellStyle name="percentage lines org" xfId="70" xr:uid="{00000000-0005-0000-0000-000049000000}"/>
    <cellStyle name="pink" xfId="71" xr:uid="{00000000-0005-0000-0000-00004A000000}"/>
    <cellStyle name="profit no" xfId="72" xr:uid="{00000000-0005-0000-0000-00004B000000}"/>
    <cellStyle name="Rednotes" xfId="73" xr:uid="{00000000-0005-0000-0000-00004C000000}"/>
    <cellStyle name="Side titles" xfId="74" xr:uid="{00000000-0005-0000-0000-00004D000000}"/>
    <cellStyle name="Side titles centre" xfId="75" xr:uid="{00000000-0005-0000-0000-00004E000000}"/>
    <cellStyle name="Side titles dates" xfId="76" xr:uid="{00000000-0005-0000-0000-00004F000000}"/>
    <cellStyle name="Side titles days" xfId="77" xr:uid="{00000000-0005-0000-0000-000050000000}"/>
    <cellStyle name="Side titles grey" xfId="78" xr:uid="{00000000-0005-0000-0000-000051000000}"/>
    <cellStyle name="Side titles perc" xfId="79" xr:uid="{00000000-0005-0000-0000-000052000000}"/>
    <cellStyle name="Side titles_Proforma EVA Test" xfId="80" xr:uid="{00000000-0005-0000-0000-000053000000}"/>
    <cellStyle name="Standard 2" xfId="100" xr:uid="{00000000-0005-0000-0000-000054000000}"/>
    <cellStyle name="subheadings" xfId="81" xr:uid="{00000000-0005-0000-0000-000055000000}"/>
    <cellStyle name="Sub-Title Black" xfId="82" xr:uid="{00000000-0005-0000-0000-000056000000}"/>
    <cellStyle name="tan" xfId="83" xr:uid="{00000000-0005-0000-0000-000057000000}"/>
    <cellStyle name="Title Black" xfId="84" xr:uid="{00000000-0005-0000-0000-000058000000}"/>
    <cellStyle name="Title Red" xfId="85" xr:uid="{00000000-0005-0000-0000-000059000000}"/>
    <cellStyle name="Tot No Comma 0" xfId="86" xr:uid="{00000000-0005-0000-0000-00005A000000}"/>
    <cellStyle name="Tot Nos Centre 0 dec" xfId="87" xr:uid="{00000000-0005-0000-0000-00005B000000}"/>
    <cellStyle name="total gray" xfId="88" xr:uid="{00000000-0005-0000-0000-00005C000000}"/>
    <cellStyle name="total gray no" xfId="89" xr:uid="{00000000-0005-0000-0000-00005D000000}"/>
    <cellStyle name="total gray_Proforma EVA Test" xfId="90" xr:uid="{00000000-0005-0000-0000-00005E000000}"/>
    <cellStyle name="total red" xfId="91" xr:uid="{00000000-0005-0000-0000-00005F000000}"/>
    <cellStyle name="Total title" xfId="92" xr:uid="{00000000-0005-0000-0000-000060000000}"/>
    <cellStyle name="violet" xfId="93" xr:uid="{00000000-0005-0000-0000-000061000000}"/>
    <cellStyle name="yellow" xfId="94" xr:uid="{00000000-0005-0000-0000-000062000000}"/>
    <cellStyle name="YELLOW TITLES" xfId="95" xr:uid="{00000000-0005-0000-0000-000063000000}"/>
    <cellStyle name="YLLOW NOS" xfId="96" xr:uid="{00000000-0005-0000-0000-000064000000}"/>
  </cellStyles>
  <dxfs count="0"/>
  <tableStyles count="0" defaultTableStyle="TableStyleMedium9" defaultPivotStyle="PivotStyleLight16"/>
  <colors>
    <mruColors>
      <color rgb="FFFFFF99"/>
      <color rgb="FFFF9933"/>
      <color rgb="FFFF99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Bds\Fin%20Controllers\Shelley's%20Docs\CERs&amp;ASSETS\US%20Embass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llbank01\user_data\WINDOWS\TEMP\documents\Tenders\CSCMaidstone\CSCMaidstoneMat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
      <sheetName val="CATANN8"/>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st &amp; Sales - Breakfast"/>
      <sheetName val="Labour"/>
      <sheetName val="Sundry"/>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B1:G22"/>
  <sheetViews>
    <sheetView zoomScale="81" workbookViewId="0">
      <selection activeCell="C12" sqref="C12"/>
    </sheetView>
  </sheetViews>
  <sheetFormatPr defaultColWidth="8.625" defaultRowHeight="12.75" x14ac:dyDescent="0.2"/>
  <cols>
    <col min="1" max="1" width="5.125" style="1" customWidth="1"/>
    <col min="2" max="2" width="62.5" style="1" customWidth="1"/>
    <col min="3" max="5" width="13.25" style="6" customWidth="1"/>
    <col min="6" max="6" width="65.25" style="1" customWidth="1"/>
    <col min="7" max="7" width="44.625" style="1" customWidth="1"/>
    <col min="8" max="16384" width="8.625" style="1"/>
  </cols>
  <sheetData>
    <row r="1" spans="2:6" s="7" customFormat="1" ht="26.25" x14ac:dyDescent="0.15">
      <c r="B1" s="8" t="s">
        <v>0</v>
      </c>
    </row>
    <row r="2" spans="2:6" s="7" customFormat="1" ht="13.35" customHeight="1" x14ac:dyDescent="0.2">
      <c r="B2" s="3" t="s">
        <v>1</v>
      </c>
    </row>
    <row r="3" spans="2:6" s="7" customFormat="1" ht="13.35" customHeight="1" x14ac:dyDescent="0.15">
      <c r="B3" s="8"/>
    </row>
    <row r="4" spans="2:6" ht="187.9" customHeight="1" x14ac:dyDescent="0.2">
      <c r="B4" s="90" t="s">
        <v>2</v>
      </c>
      <c r="C4" s="90"/>
      <c r="D4" s="90"/>
      <c r="E4" s="90"/>
      <c r="F4" s="90"/>
    </row>
    <row r="5" spans="2:6" ht="23.25" customHeight="1" x14ac:dyDescent="0.2">
      <c r="B5" s="33" t="s">
        <v>3</v>
      </c>
      <c r="D5" s="30"/>
      <c r="E5" s="34"/>
    </row>
    <row r="6" spans="2:6" ht="27.95" customHeight="1" x14ac:dyDescent="0.2">
      <c r="B6" s="91" t="s">
        <v>4</v>
      </c>
      <c r="C6" s="92"/>
      <c r="D6" s="30"/>
      <c r="E6" s="34"/>
    </row>
    <row r="7" spans="2:6" ht="27.95" customHeight="1" x14ac:dyDescent="0.2">
      <c r="B7" s="93" t="s">
        <v>5</v>
      </c>
      <c r="C7" s="94"/>
      <c r="D7" s="30"/>
      <c r="E7" s="34"/>
    </row>
    <row r="8" spans="2:6" ht="34.9" customHeight="1" x14ac:dyDescent="0.2">
      <c r="B8" s="95" t="s">
        <v>6</v>
      </c>
      <c r="C8" s="96"/>
      <c r="D8" s="30"/>
      <c r="E8" s="34"/>
    </row>
    <row r="9" spans="2:6" ht="12" customHeight="1" x14ac:dyDescent="0.2">
      <c r="D9" s="1"/>
      <c r="E9" s="1"/>
    </row>
    <row r="10" spans="2:6" x14ac:dyDescent="0.2">
      <c r="B10" s="35" t="s">
        <v>7</v>
      </c>
      <c r="C10" s="31" t="s">
        <v>8</v>
      </c>
      <c r="D10" s="1"/>
      <c r="E10" s="1"/>
    </row>
    <row r="11" spans="2:6" x14ac:dyDescent="0.2">
      <c r="B11" s="87" t="s">
        <v>9</v>
      </c>
      <c r="C11" s="44">
        <v>0.36</v>
      </c>
      <c r="D11" s="89"/>
      <c r="E11" s="1"/>
    </row>
    <row r="12" spans="2:6" x14ac:dyDescent="0.2">
      <c r="B12" s="87" t="s">
        <v>10</v>
      </c>
      <c r="C12" s="44">
        <v>0.04</v>
      </c>
      <c r="D12" s="88"/>
      <c r="E12" s="1"/>
    </row>
    <row r="13" spans="2:6" s="2" customFormat="1" x14ac:dyDescent="0.2">
      <c r="B13" s="11" t="s">
        <v>11</v>
      </c>
      <c r="C13" s="37">
        <f>C11+C12</f>
        <v>0.39999999999999997</v>
      </c>
    </row>
    <row r="14" spans="2:6" ht="9" customHeight="1" x14ac:dyDescent="0.2">
      <c r="D14" s="1"/>
      <c r="E14" s="1"/>
    </row>
    <row r="15" spans="2:6" ht="13.5" thickBot="1" x14ac:dyDescent="0.25">
      <c r="B15" s="2" t="s">
        <v>12</v>
      </c>
      <c r="D15" s="1"/>
      <c r="E15" s="1"/>
    </row>
    <row r="16" spans="2:6" x14ac:dyDescent="0.2">
      <c r="B16" s="38" t="s">
        <v>13</v>
      </c>
      <c r="C16" s="39">
        <v>0.6</v>
      </c>
      <c r="D16" s="1"/>
      <c r="E16" s="12"/>
    </row>
    <row r="17" spans="2:7" x14ac:dyDescent="0.2">
      <c r="B17" s="40" t="s">
        <v>14</v>
      </c>
      <c r="C17" s="41">
        <v>0.4</v>
      </c>
      <c r="D17" s="1"/>
      <c r="E17" s="12"/>
    </row>
    <row r="18" spans="2:7" ht="13.5" thickBot="1" x14ac:dyDescent="0.25">
      <c r="B18" s="42" t="s">
        <v>15</v>
      </c>
      <c r="C18" s="43">
        <f>C16+C17</f>
        <v>1</v>
      </c>
      <c r="D18" s="1"/>
      <c r="E18" s="1"/>
    </row>
    <row r="19" spans="2:7" x14ac:dyDescent="0.2">
      <c r="D19" s="1"/>
      <c r="E19" s="1"/>
    </row>
    <row r="20" spans="2:7" x14ac:dyDescent="0.2">
      <c r="C20" s="1"/>
      <c r="D20" s="1"/>
      <c r="E20" s="1"/>
      <c r="G20" s="12"/>
    </row>
    <row r="21" spans="2:7" x14ac:dyDescent="0.2">
      <c r="C21" s="1"/>
      <c r="D21" s="1"/>
      <c r="E21" s="1"/>
      <c r="G21" s="12"/>
    </row>
    <row r="22" spans="2:7" x14ac:dyDescent="0.2">
      <c r="C22" s="1"/>
      <c r="D22" s="1"/>
      <c r="E22" s="1"/>
    </row>
  </sheetData>
  <mergeCells count="4">
    <mergeCell ref="B4:F4"/>
    <mergeCell ref="B6:C6"/>
    <mergeCell ref="B7:C7"/>
    <mergeCell ref="B8:C8"/>
  </mergeCells>
  <pageMargins left="0.70866141732283472" right="0.70866141732283472" top="0.74803149606299213" bottom="0.7480314960629921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B1:G13"/>
  <sheetViews>
    <sheetView workbookViewId="0">
      <selection activeCell="D12" sqref="D12"/>
    </sheetView>
  </sheetViews>
  <sheetFormatPr defaultColWidth="9" defaultRowHeight="12.75" x14ac:dyDescent="0.15"/>
  <cols>
    <col min="1" max="1" width="5.25" style="19" customWidth="1"/>
    <col min="2" max="2" width="5.125" style="19" customWidth="1"/>
    <col min="3" max="3" width="47.5" style="19" customWidth="1"/>
    <col min="4" max="4" width="15.75" style="19" customWidth="1"/>
    <col min="5" max="5" width="9" style="14"/>
    <col min="6" max="16384" width="9" style="19"/>
  </cols>
  <sheetData>
    <row r="1" spans="2:7" ht="25.5" customHeight="1" x14ac:dyDescent="0.15">
      <c r="B1" s="97" t="s">
        <v>16</v>
      </c>
      <c r="C1" s="97"/>
      <c r="D1" s="97"/>
      <c r="E1" s="97"/>
      <c r="F1" s="97"/>
      <c r="G1" s="97"/>
    </row>
    <row r="2" spans="2:7" ht="15" customHeight="1" x14ac:dyDescent="0.15">
      <c r="B2" s="78"/>
      <c r="C2" s="78"/>
      <c r="D2" s="78"/>
      <c r="E2" s="78"/>
      <c r="F2" s="78"/>
      <c r="G2" s="78"/>
    </row>
    <row r="3" spans="2:7" x14ac:dyDescent="0.2">
      <c r="B3" s="45" t="s">
        <v>9</v>
      </c>
      <c r="C3" s="20"/>
      <c r="D3" s="32" t="s">
        <v>17</v>
      </c>
      <c r="E3" s="50">
        <f>Overview!C11</f>
        <v>0.36</v>
      </c>
    </row>
    <row r="4" spans="2:7" x14ac:dyDescent="0.2">
      <c r="B4" s="45"/>
      <c r="C4" s="36" t="s">
        <v>18</v>
      </c>
      <c r="D4" s="17">
        <f>'1. Ongoing services'!K64</f>
        <v>0</v>
      </c>
      <c r="E4" s="51"/>
    </row>
    <row r="5" spans="2:7" x14ac:dyDescent="0.2">
      <c r="B5" s="45"/>
      <c r="C5" s="20"/>
      <c r="D5" s="46"/>
    </row>
    <row r="6" spans="2:7" x14ac:dyDescent="0.2">
      <c r="B6" s="45" t="s">
        <v>10</v>
      </c>
      <c r="C6" s="20"/>
      <c r="D6" s="32" t="s">
        <v>17</v>
      </c>
      <c r="E6" s="50">
        <f>Overview!C12</f>
        <v>0.04</v>
      </c>
    </row>
    <row r="7" spans="2:7" x14ac:dyDescent="0.2">
      <c r="B7" s="45"/>
      <c r="C7" s="36" t="s">
        <v>19</v>
      </c>
      <c r="D7" s="17">
        <f>SUM('2. On-demand services'!E15,'2. On-demand services'!E19,'2. On-demand services'!E23)</f>
        <v>0</v>
      </c>
      <c r="E7" s="51"/>
    </row>
    <row r="8" spans="2:7" x14ac:dyDescent="0.2">
      <c r="B8" s="45"/>
      <c r="C8" s="20"/>
      <c r="D8" s="46"/>
    </row>
    <row r="9" spans="2:7" ht="12" x14ac:dyDescent="0.15">
      <c r="E9" s="19"/>
    </row>
    <row r="10" spans="2:7" ht="12" x14ac:dyDescent="0.15">
      <c r="E10" s="19"/>
    </row>
    <row r="11" spans="2:7" x14ac:dyDescent="0.2">
      <c r="B11" s="20"/>
      <c r="C11" s="20"/>
      <c r="D11" s="46"/>
    </row>
    <row r="12" spans="2:7" x14ac:dyDescent="0.2">
      <c r="B12" s="20"/>
      <c r="C12" s="22" t="s">
        <v>20</v>
      </c>
      <c r="D12" s="47">
        <f>D4+D7</f>
        <v>0</v>
      </c>
    </row>
    <row r="13" spans="2:7" ht="25.5" x14ac:dyDescent="0.2">
      <c r="C13" s="48" t="s">
        <v>21</v>
      </c>
      <c r="D13" s="49">
        <f>D4*E3+D7*E6</f>
        <v>0</v>
      </c>
    </row>
  </sheetData>
  <mergeCells count="1">
    <mergeCell ref="B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B2:K64"/>
  <sheetViews>
    <sheetView topLeftCell="A39" zoomScale="83" workbookViewId="0">
      <selection activeCell="H80" sqref="H80"/>
    </sheetView>
  </sheetViews>
  <sheetFormatPr defaultColWidth="9" defaultRowHeight="12.75" x14ac:dyDescent="0.2"/>
  <cols>
    <col min="1" max="1" width="3.75" style="1" customWidth="1"/>
    <col min="2" max="2" width="45" style="1" bestFit="1" customWidth="1"/>
    <col min="3" max="3" width="10.375" style="1" customWidth="1"/>
    <col min="4" max="4" width="8.375" style="1" customWidth="1"/>
    <col min="5" max="5" width="14.75" style="59" customWidth="1"/>
    <col min="6" max="9" width="14.125" style="1" customWidth="1"/>
    <col min="10" max="10" width="2.75" style="1" customWidth="1"/>
    <col min="11" max="11" width="14.125" style="1" bestFit="1" customWidth="1"/>
    <col min="12" max="16384" width="9" style="1"/>
  </cols>
  <sheetData>
    <row r="2" spans="2:11" ht="26.25" x14ac:dyDescent="0.2">
      <c r="B2" s="53" t="s">
        <v>9</v>
      </c>
      <c r="C2" s="5"/>
    </row>
    <row r="3" spans="2:11" ht="247.5" customHeight="1" x14ac:dyDescent="0.2">
      <c r="B3" s="103" t="s">
        <v>22</v>
      </c>
      <c r="C3" s="103"/>
      <c r="D3" s="103"/>
      <c r="E3" s="103"/>
      <c r="F3" s="103"/>
      <c r="G3" s="103"/>
      <c r="H3" s="103"/>
      <c r="I3" s="103"/>
      <c r="J3" s="103"/>
      <c r="K3" s="103"/>
    </row>
    <row r="4" spans="2:11" ht="33.4" customHeight="1" x14ac:dyDescent="0.2">
      <c r="B4" s="4" t="s">
        <v>23</v>
      </c>
      <c r="C4" s="52"/>
      <c r="D4" s="52"/>
      <c r="E4" s="60"/>
      <c r="F4" s="52"/>
      <c r="G4" s="52"/>
      <c r="H4" s="52"/>
      <c r="I4" s="52"/>
      <c r="J4" s="52"/>
      <c r="K4" s="52"/>
    </row>
    <row r="5" spans="2:11" ht="13.15" customHeight="1" x14ac:dyDescent="0.2">
      <c r="B5" s="99" t="s">
        <v>24</v>
      </c>
      <c r="C5" s="99" t="s">
        <v>25</v>
      </c>
      <c r="D5" s="99" t="s">
        <v>26</v>
      </c>
      <c r="E5" s="99" t="s">
        <v>27</v>
      </c>
      <c r="F5" s="32" t="s">
        <v>28</v>
      </c>
      <c r="G5" s="27" t="s">
        <v>29</v>
      </c>
      <c r="H5" s="27" t="s">
        <v>30</v>
      </c>
      <c r="I5" s="27" t="s">
        <v>31</v>
      </c>
      <c r="J5" s="13"/>
      <c r="K5" s="99" t="s">
        <v>32</v>
      </c>
    </row>
    <row r="6" spans="2:11" x14ac:dyDescent="0.2">
      <c r="B6" s="100"/>
      <c r="C6" s="100"/>
      <c r="D6" s="100"/>
      <c r="E6" s="100"/>
      <c r="F6" s="21" t="s">
        <v>33</v>
      </c>
      <c r="G6" s="21" t="s">
        <v>33</v>
      </c>
      <c r="H6" s="21" t="s">
        <v>33</v>
      </c>
      <c r="I6" s="21" t="s">
        <v>33</v>
      </c>
      <c r="J6" s="13"/>
      <c r="K6" s="101"/>
    </row>
    <row r="7" spans="2:11" ht="13.15" customHeight="1" x14ac:dyDescent="0.2">
      <c r="B7" s="23" t="s">
        <v>34</v>
      </c>
      <c r="C7" s="10">
        <v>0</v>
      </c>
      <c r="D7" s="29">
        <v>0</v>
      </c>
      <c r="E7" s="85">
        <v>0</v>
      </c>
      <c r="F7" s="79">
        <f>C7*D7*E7</f>
        <v>0</v>
      </c>
      <c r="G7" s="79">
        <f>C7*D7*E7</f>
        <v>0</v>
      </c>
      <c r="H7" s="79">
        <f>C7*D7*E7</f>
        <v>0</v>
      </c>
      <c r="I7" s="79">
        <f>C7*D7*E7</f>
        <v>0</v>
      </c>
      <c r="J7" s="13"/>
      <c r="K7" s="17">
        <f>SUM(F7:I7)</f>
        <v>0</v>
      </c>
    </row>
    <row r="8" spans="2:11" x14ac:dyDescent="0.2">
      <c r="B8" s="23" t="s">
        <v>35</v>
      </c>
      <c r="C8" s="10">
        <v>0</v>
      </c>
      <c r="D8" s="29">
        <v>0</v>
      </c>
      <c r="E8" s="85">
        <v>0</v>
      </c>
      <c r="F8" s="79">
        <f>C8*D8*E8</f>
        <v>0</v>
      </c>
      <c r="G8" s="79">
        <f>C8*D8*E8</f>
        <v>0</v>
      </c>
      <c r="H8" s="79">
        <f>C8*D8*E8</f>
        <v>0</v>
      </c>
      <c r="I8" s="79">
        <f>C8*D8*E8</f>
        <v>0</v>
      </c>
      <c r="J8" s="13"/>
      <c r="K8" s="17">
        <f>SUM(F8:I8)</f>
        <v>0</v>
      </c>
    </row>
    <row r="9" spans="2:11" x14ac:dyDescent="0.2">
      <c r="B9" s="23" t="s">
        <v>36</v>
      </c>
      <c r="C9" s="10">
        <v>0</v>
      </c>
      <c r="D9" s="29">
        <v>0</v>
      </c>
      <c r="E9" s="85">
        <v>0</v>
      </c>
      <c r="F9" s="79">
        <f>C9*D9*E9</f>
        <v>0</v>
      </c>
      <c r="G9" s="79">
        <f>C9*D9*E9</f>
        <v>0</v>
      </c>
      <c r="H9" s="79">
        <f>C9*D9*E9</f>
        <v>0</v>
      </c>
      <c r="I9" s="79">
        <f>C9*D9*E9</f>
        <v>0</v>
      </c>
      <c r="J9" s="13"/>
      <c r="K9" s="17">
        <f>SUM(F9:I9)</f>
        <v>0</v>
      </c>
    </row>
    <row r="10" spans="2:11" x14ac:dyDescent="0.2">
      <c r="B10" s="14"/>
      <c r="C10" s="14"/>
      <c r="D10" s="14"/>
      <c r="E10" s="61"/>
      <c r="F10" s="14"/>
      <c r="G10" s="14"/>
      <c r="H10" s="14"/>
      <c r="I10" s="15"/>
      <c r="J10" s="15"/>
      <c r="K10" s="15"/>
    </row>
    <row r="11" spans="2:11" ht="21" x14ac:dyDescent="0.2">
      <c r="B11" s="4" t="s">
        <v>37</v>
      </c>
      <c r="C11" s="14"/>
      <c r="D11" s="14"/>
      <c r="E11" s="61"/>
      <c r="F11" s="14"/>
      <c r="G11" s="14"/>
      <c r="H11" s="14"/>
      <c r="I11" s="15"/>
      <c r="J11" s="15"/>
      <c r="K11" s="15"/>
    </row>
    <row r="12" spans="2:11" x14ac:dyDescent="0.2">
      <c r="B12" s="99" t="s">
        <v>24</v>
      </c>
      <c r="C12" s="99" t="s">
        <v>25</v>
      </c>
      <c r="D12" s="99" t="s">
        <v>26</v>
      </c>
      <c r="E12" s="99" t="s">
        <v>27</v>
      </c>
      <c r="F12" s="32" t="s">
        <v>28</v>
      </c>
      <c r="G12" s="27" t="s">
        <v>29</v>
      </c>
      <c r="H12" s="27" t="s">
        <v>30</v>
      </c>
      <c r="I12" s="27" t="s">
        <v>31</v>
      </c>
      <c r="J12" s="13"/>
      <c r="K12" s="99" t="s">
        <v>32</v>
      </c>
    </row>
    <row r="13" spans="2:11" x14ac:dyDescent="0.2">
      <c r="B13" s="100"/>
      <c r="C13" s="100"/>
      <c r="D13" s="100"/>
      <c r="E13" s="100"/>
      <c r="F13" s="21" t="s">
        <v>33</v>
      </c>
      <c r="G13" s="21" t="s">
        <v>33</v>
      </c>
      <c r="H13" s="21" t="s">
        <v>33</v>
      </c>
      <c r="I13" s="21" t="s">
        <v>33</v>
      </c>
      <c r="J13" s="13"/>
      <c r="K13" s="101"/>
    </row>
    <row r="14" spans="2:11" x14ac:dyDescent="0.2">
      <c r="B14" s="23" t="s">
        <v>38</v>
      </c>
      <c r="C14" s="10">
        <v>0</v>
      </c>
      <c r="D14" s="29">
        <v>0</v>
      </c>
      <c r="E14" s="85">
        <v>0</v>
      </c>
      <c r="F14" s="79">
        <f>C14*D14*E14</f>
        <v>0</v>
      </c>
      <c r="G14" s="79">
        <f>C14*D14*E14</f>
        <v>0</v>
      </c>
      <c r="H14" s="79">
        <f>C14*D14*E14</f>
        <v>0</v>
      </c>
      <c r="I14" s="79">
        <f>C14*D14*E14</f>
        <v>0</v>
      </c>
      <c r="J14" s="13"/>
      <c r="K14" s="17">
        <f>SUM(F14:I14)</f>
        <v>0</v>
      </c>
    </row>
    <row r="15" spans="2:11" x14ac:dyDescent="0.2">
      <c r="B15" s="23" t="s">
        <v>39</v>
      </c>
      <c r="C15" s="10">
        <v>0</v>
      </c>
      <c r="D15" s="29">
        <v>0</v>
      </c>
      <c r="E15" s="85">
        <v>0</v>
      </c>
      <c r="F15" s="79">
        <f t="shared" ref="F15:F16" si="0">C15*D15*E15</f>
        <v>0</v>
      </c>
      <c r="G15" s="79">
        <f t="shared" ref="G15:G16" si="1">C15*D15*E15</f>
        <v>0</v>
      </c>
      <c r="H15" s="79">
        <f t="shared" ref="H15:H16" si="2">C15*D15*E15</f>
        <v>0</v>
      </c>
      <c r="I15" s="79">
        <f t="shared" ref="I15:I16" si="3">C15*D15*E15</f>
        <v>0</v>
      </c>
      <c r="J15" s="13"/>
      <c r="K15" s="17">
        <f>SUM(F15:I15)</f>
        <v>0</v>
      </c>
    </row>
    <row r="16" spans="2:11" x14ac:dyDescent="0.2">
      <c r="B16" s="23" t="s">
        <v>40</v>
      </c>
      <c r="C16" s="10">
        <v>0</v>
      </c>
      <c r="D16" s="29">
        <v>0</v>
      </c>
      <c r="E16" s="85">
        <v>0</v>
      </c>
      <c r="F16" s="79">
        <f t="shared" si="0"/>
        <v>0</v>
      </c>
      <c r="G16" s="79">
        <f t="shared" si="1"/>
        <v>0</v>
      </c>
      <c r="H16" s="79">
        <f t="shared" si="2"/>
        <v>0</v>
      </c>
      <c r="I16" s="79">
        <f t="shared" si="3"/>
        <v>0</v>
      </c>
      <c r="J16" s="13"/>
      <c r="K16" s="17">
        <f>SUM(F16:I16)</f>
        <v>0</v>
      </c>
    </row>
    <row r="17" spans="2:11" x14ac:dyDescent="0.2">
      <c r="B17" s="14"/>
      <c r="C17" s="14"/>
      <c r="D17" s="14"/>
      <c r="E17" s="61"/>
      <c r="F17" s="14"/>
      <c r="G17" s="14"/>
      <c r="H17" s="14"/>
      <c r="I17" s="15"/>
      <c r="J17" s="15"/>
      <c r="K17" s="15"/>
    </row>
    <row r="18" spans="2:11" ht="21" x14ac:dyDescent="0.2">
      <c r="B18" s="4" t="s">
        <v>41</v>
      </c>
    </row>
    <row r="19" spans="2:11" ht="13.15" customHeight="1" x14ac:dyDescent="0.2">
      <c r="B19" s="102" t="s">
        <v>24</v>
      </c>
      <c r="C19" s="102" t="s">
        <v>42</v>
      </c>
      <c r="D19" s="102" t="s">
        <v>43</v>
      </c>
      <c r="E19" s="102" t="s">
        <v>44</v>
      </c>
      <c r="F19" s="32" t="s">
        <v>28</v>
      </c>
      <c r="G19" s="27" t="s">
        <v>29</v>
      </c>
      <c r="H19" s="27" t="s">
        <v>30</v>
      </c>
      <c r="I19" s="27" t="s">
        <v>31</v>
      </c>
      <c r="J19" s="13"/>
      <c r="K19" s="102" t="s">
        <v>32</v>
      </c>
    </row>
    <row r="20" spans="2:11" ht="26.65" customHeight="1" x14ac:dyDescent="0.2">
      <c r="B20" s="102"/>
      <c r="C20" s="102"/>
      <c r="D20" s="102"/>
      <c r="E20" s="102"/>
      <c r="F20" s="27" t="s">
        <v>33</v>
      </c>
      <c r="G20" s="27" t="s">
        <v>33</v>
      </c>
      <c r="H20" s="27" t="s">
        <v>33</v>
      </c>
      <c r="I20" s="27" t="s">
        <v>33</v>
      </c>
      <c r="J20" s="13"/>
      <c r="K20" s="102"/>
    </row>
    <row r="21" spans="2:11" x14ac:dyDescent="0.2">
      <c r="B21" s="23" t="s">
        <v>45</v>
      </c>
      <c r="C21" s="54">
        <v>6</v>
      </c>
      <c r="D21" s="29">
        <v>0</v>
      </c>
      <c r="E21" s="85">
        <v>0</v>
      </c>
      <c r="F21" s="79">
        <f>C21*D21*E21*12</f>
        <v>0</v>
      </c>
      <c r="G21" s="79">
        <f>C21*D21*E21*12</f>
        <v>0</v>
      </c>
      <c r="H21" s="79">
        <f>C21*D21*E21*12</f>
        <v>0</v>
      </c>
      <c r="I21" s="79">
        <f>C21*D21*E21*12</f>
        <v>0</v>
      </c>
      <c r="J21" s="13"/>
      <c r="K21" s="17">
        <f t="shared" ref="K21:K24" si="4">SUM(F21:I21)</f>
        <v>0</v>
      </c>
    </row>
    <row r="22" spans="2:11" x14ac:dyDescent="0.2">
      <c r="B22" s="23" t="s">
        <v>46</v>
      </c>
      <c r="C22" s="54">
        <v>6</v>
      </c>
      <c r="D22" s="29">
        <v>0</v>
      </c>
      <c r="E22" s="85">
        <v>0</v>
      </c>
      <c r="F22" s="79">
        <f t="shared" ref="F22:F24" si="5">C22*D22*E22*12</f>
        <v>0</v>
      </c>
      <c r="G22" s="79">
        <f t="shared" ref="G22:G24" si="6">C22*D22*E22*12</f>
        <v>0</v>
      </c>
      <c r="H22" s="79">
        <f t="shared" ref="H22:H24" si="7">C22*D22*E22*12</f>
        <v>0</v>
      </c>
      <c r="I22" s="79">
        <f t="shared" ref="I22:I24" si="8">C22*D22*E22*12</f>
        <v>0</v>
      </c>
      <c r="J22" s="13"/>
      <c r="K22" s="17">
        <f t="shared" si="4"/>
        <v>0</v>
      </c>
    </row>
    <row r="23" spans="2:11" x14ac:dyDescent="0.2">
      <c r="B23" s="23" t="s">
        <v>47</v>
      </c>
      <c r="C23" s="54">
        <v>6</v>
      </c>
      <c r="D23" s="29">
        <v>0</v>
      </c>
      <c r="E23" s="85">
        <v>0</v>
      </c>
      <c r="F23" s="79">
        <f t="shared" si="5"/>
        <v>0</v>
      </c>
      <c r="G23" s="79">
        <f t="shared" si="6"/>
        <v>0</v>
      </c>
      <c r="H23" s="79">
        <f t="shared" si="7"/>
        <v>0</v>
      </c>
      <c r="I23" s="79">
        <f t="shared" si="8"/>
        <v>0</v>
      </c>
      <c r="J23" s="13"/>
      <c r="K23" s="17">
        <f t="shared" si="4"/>
        <v>0</v>
      </c>
    </row>
    <row r="24" spans="2:11" x14ac:dyDescent="0.2">
      <c r="B24" s="23" t="s">
        <v>48</v>
      </c>
      <c r="C24" s="54">
        <v>6</v>
      </c>
      <c r="D24" s="29">
        <v>0</v>
      </c>
      <c r="E24" s="85">
        <v>0</v>
      </c>
      <c r="F24" s="79">
        <f t="shared" si="5"/>
        <v>0</v>
      </c>
      <c r="G24" s="79">
        <f t="shared" si="6"/>
        <v>0</v>
      </c>
      <c r="H24" s="79">
        <f t="shared" si="7"/>
        <v>0</v>
      </c>
      <c r="I24" s="79">
        <f t="shared" si="8"/>
        <v>0</v>
      </c>
      <c r="J24" s="13"/>
      <c r="K24" s="17">
        <f t="shared" si="4"/>
        <v>0</v>
      </c>
    </row>
    <row r="26" spans="2:11" ht="21" x14ac:dyDescent="0.2">
      <c r="B26" s="4" t="s">
        <v>49</v>
      </c>
    </row>
    <row r="27" spans="2:11" x14ac:dyDescent="0.2">
      <c r="B27" s="99" t="s">
        <v>24</v>
      </c>
      <c r="C27" s="99" t="s">
        <v>25</v>
      </c>
      <c r="D27" s="99" t="s">
        <v>26</v>
      </c>
      <c r="E27" s="99" t="s">
        <v>27</v>
      </c>
      <c r="F27" s="32" t="s">
        <v>28</v>
      </c>
      <c r="G27" s="27" t="s">
        <v>29</v>
      </c>
      <c r="H27" s="27" t="s">
        <v>30</v>
      </c>
      <c r="I27" s="27" t="s">
        <v>31</v>
      </c>
      <c r="J27" s="13"/>
      <c r="K27" s="99" t="s">
        <v>32</v>
      </c>
    </row>
    <row r="28" spans="2:11" x14ac:dyDescent="0.2">
      <c r="B28" s="100"/>
      <c r="C28" s="100"/>
      <c r="D28" s="100"/>
      <c r="E28" s="100"/>
      <c r="F28" s="21" t="s">
        <v>33</v>
      </c>
      <c r="G28" s="21" t="s">
        <v>33</v>
      </c>
      <c r="H28" s="21" t="s">
        <v>33</v>
      </c>
      <c r="I28" s="21" t="s">
        <v>33</v>
      </c>
      <c r="J28" s="13"/>
      <c r="K28" s="101"/>
    </row>
    <row r="29" spans="2:11" x14ac:dyDescent="0.2">
      <c r="B29" s="23" t="s">
        <v>50</v>
      </c>
      <c r="C29" s="10">
        <v>0</v>
      </c>
      <c r="D29" s="29">
        <v>0</v>
      </c>
      <c r="E29" s="85">
        <v>0</v>
      </c>
      <c r="F29" s="79">
        <f>C29*D29*E29</f>
        <v>0</v>
      </c>
      <c r="G29" s="79">
        <f>C29*D29*E29</f>
        <v>0</v>
      </c>
      <c r="H29" s="79">
        <f>C29*D29*E29</f>
        <v>0</v>
      </c>
      <c r="I29" s="79">
        <f>C29*D29*E29</f>
        <v>0</v>
      </c>
      <c r="J29" s="13"/>
      <c r="K29" s="17">
        <f>SUM(F29:I29)</f>
        <v>0</v>
      </c>
    </row>
    <row r="31" spans="2:11" ht="21" x14ac:dyDescent="0.2">
      <c r="B31" s="4" t="s">
        <v>51</v>
      </c>
    </row>
    <row r="32" spans="2:11" x14ac:dyDescent="0.2">
      <c r="B32" s="99" t="s">
        <v>24</v>
      </c>
      <c r="C32" s="99" t="s">
        <v>52</v>
      </c>
      <c r="D32" s="102" t="s">
        <v>43</v>
      </c>
      <c r="E32" s="98"/>
      <c r="F32" s="32" t="s">
        <v>28</v>
      </c>
      <c r="G32" s="27" t="s">
        <v>29</v>
      </c>
      <c r="H32" s="27" t="s">
        <v>30</v>
      </c>
      <c r="I32" s="27" t="s">
        <v>31</v>
      </c>
      <c r="J32" s="13"/>
      <c r="K32" s="99" t="s">
        <v>32</v>
      </c>
    </row>
    <row r="33" spans="2:11" x14ac:dyDescent="0.2">
      <c r="B33" s="100"/>
      <c r="C33" s="100"/>
      <c r="D33" s="102"/>
      <c r="E33" s="98"/>
      <c r="F33" s="27" t="s">
        <v>33</v>
      </c>
      <c r="G33" s="27" t="s">
        <v>33</v>
      </c>
      <c r="H33" s="27" t="s">
        <v>33</v>
      </c>
      <c r="I33" s="27" t="s">
        <v>33</v>
      </c>
      <c r="J33" s="13"/>
      <c r="K33" s="101"/>
    </row>
    <row r="34" spans="2:11" x14ac:dyDescent="0.2">
      <c r="B34" s="23" t="s">
        <v>53</v>
      </c>
      <c r="C34" s="54">
        <v>400</v>
      </c>
      <c r="D34" s="29">
        <v>0</v>
      </c>
      <c r="E34" s="25"/>
      <c r="F34" s="79">
        <f>C34*D34*12</f>
        <v>0</v>
      </c>
      <c r="G34" s="79">
        <f>C34*D34*12</f>
        <v>0</v>
      </c>
      <c r="H34" s="79">
        <f>C34*D34*12</f>
        <v>0</v>
      </c>
      <c r="I34" s="79">
        <f>C34*D34*12</f>
        <v>0</v>
      </c>
      <c r="J34" s="13"/>
      <c r="K34" s="17">
        <f>SUM(F34:I34)</f>
        <v>0</v>
      </c>
    </row>
    <row r="35" spans="2:11" x14ac:dyDescent="0.2">
      <c r="B35" s="23" t="s">
        <v>54</v>
      </c>
      <c r="C35" s="54">
        <v>1000</v>
      </c>
      <c r="D35" s="29">
        <v>0</v>
      </c>
      <c r="E35" s="25"/>
      <c r="F35" s="79">
        <f t="shared" ref="F35:F36" si="9">C35*D35*12</f>
        <v>0</v>
      </c>
      <c r="G35" s="79">
        <f t="shared" ref="G35:G36" si="10">C35*D35*12</f>
        <v>0</v>
      </c>
      <c r="H35" s="79">
        <f t="shared" ref="H35:H36" si="11">C35*D35*12</f>
        <v>0</v>
      </c>
      <c r="I35" s="79">
        <f t="shared" ref="I35:I36" si="12">C35*D35*12</f>
        <v>0</v>
      </c>
      <c r="J35" s="13"/>
      <c r="K35" s="17">
        <f>SUM(F35:I35)</f>
        <v>0</v>
      </c>
    </row>
    <row r="36" spans="2:11" x14ac:dyDescent="0.2">
      <c r="B36" s="23" t="s">
        <v>55</v>
      </c>
      <c r="C36" s="54">
        <v>100</v>
      </c>
      <c r="D36" s="29">
        <v>0</v>
      </c>
      <c r="E36" s="25"/>
      <c r="F36" s="79">
        <f t="shared" si="9"/>
        <v>0</v>
      </c>
      <c r="G36" s="79">
        <f t="shared" si="10"/>
        <v>0</v>
      </c>
      <c r="H36" s="79">
        <f t="shared" si="11"/>
        <v>0</v>
      </c>
      <c r="I36" s="79">
        <f t="shared" si="12"/>
        <v>0</v>
      </c>
      <c r="J36" s="13"/>
      <c r="K36" s="17">
        <f>SUM(F36:I36)</f>
        <v>0</v>
      </c>
    </row>
    <row r="38" spans="2:11" ht="21" x14ac:dyDescent="0.2">
      <c r="B38" s="4" t="s">
        <v>56</v>
      </c>
    </row>
    <row r="39" spans="2:11" x14ac:dyDescent="0.2">
      <c r="B39" s="99" t="s">
        <v>24</v>
      </c>
      <c r="C39" s="99" t="s">
        <v>25</v>
      </c>
      <c r="D39" s="99" t="s">
        <v>26</v>
      </c>
      <c r="E39" s="99" t="s">
        <v>27</v>
      </c>
      <c r="F39" s="32" t="s">
        <v>28</v>
      </c>
      <c r="G39" s="27" t="s">
        <v>29</v>
      </c>
      <c r="H39" s="27" t="s">
        <v>30</v>
      </c>
      <c r="I39" s="27" t="s">
        <v>31</v>
      </c>
      <c r="J39" s="13"/>
      <c r="K39" s="99" t="s">
        <v>32</v>
      </c>
    </row>
    <row r="40" spans="2:11" x14ac:dyDescent="0.2">
      <c r="B40" s="100"/>
      <c r="C40" s="100"/>
      <c r="D40" s="100"/>
      <c r="E40" s="100"/>
      <c r="F40" s="21" t="s">
        <v>33</v>
      </c>
      <c r="G40" s="21" t="s">
        <v>33</v>
      </c>
      <c r="H40" s="21" t="s">
        <v>33</v>
      </c>
      <c r="I40" s="21" t="s">
        <v>33</v>
      </c>
      <c r="J40" s="13"/>
      <c r="K40" s="101"/>
    </row>
    <row r="41" spans="2:11" x14ac:dyDescent="0.2">
      <c r="B41" s="23" t="s">
        <v>57</v>
      </c>
      <c r="C41" s="54">
        <v>2</v>
      </c>
      <c r="D41" s="29">
        <v>0</v>
      </c>
      <c r="E41" s="65">
        <f>40*52</f>
        <v>2080</v>
      </c>
      <c r="F41" s="79">
        <f>C41*D41*E41</f>
        <v>0</v>
      </c>
      <c r="G41" s="79">
        <f>C41*D41*E41</f>
        <v>0</v>
      </c>
      <c r="H41" s="79">
        <f>C41*D41*E41</f>
        <v>0</v>
      </c>
      <c r="I41" s="79">
        <f>C41*D41*E41</f>
        <v>0</v>
      </c>
      <c r="J41" s="13"/>
      <c r="K41" s="17">
        <f>SUM(F41:I41)</f>
        <v>0</v>
      </c>
    </row>
    <row r="43" spans="2:11" ht="21" x14ac:dyDescent="0.2">
      <c r="B43" s="4" t="s">
        <v>58</v>
      </c>
    </row>
    <row r="44" spans="2:11" x14ac:dyDescent="0.2">
      <c r="B44" s="99" t="s">
        <v>24</v>
      </c>
      <c r="C44" s="99" t="s">
        <v>59</v>
      </c>
      <c r="F44" s="32" t="s">
        <v>28</v>
      </c>
      <c r="G44" s="27" t="s">
        <v>29</v>
      </c>
      <c r="H44" s="27" t="s">
        <v>30</v>
      </c>
      <c r="I44" s="27" t="s">
        <v>31</v>
      </c>
      <c r="J44" s="13"/>
      <c r="K44" s="99" t="s">
        <v>32</v>
      </c>
    </row>
    <row r="45" spans="2:11" x14ac:dyDescent="0.2">
      <c r="B45" s="100"/>
      <c r="C45" s="100"/>
      <c r="F45" s="21" t="s">
        <v>33</v>
      </c>
      <c r="G45" s="21" t="s">
        <v>33</v>
      </c>
      <c r="H45" s="21" t="s">
        <v>33</v>
      </c>
      <c r="I45" s="21" t="s">
        <v>33</v>
      </c>
      <c r="J45" s="13"/>
      <c r="K45" s="101"/>
    </row>
    <row r="46" spans="2:11" x14ac:dyDescent="0.2">
      <c r="B46" s="23" t="s">
        <v>60</v>
      </c>
      <c r="C46" s="28">
        <v>0</v>
      </c>
      <c r="F46" s="79">
        <f>$C46</f>
        <v>0</v>
      </c>
      <c r="G46" s="79">
        <f t="shared" ref="G46:I46" si="13">$C46</f>
        <v>0</v>
      </c>
      <c r="H46" s="79">
        <f t="shared" si="13"/>
        <v>0</v>
      </c>
      <c r="I46" s="79">
        <f t="shared" si="13"/>
        <v>0</v>
      </c>
      <c r="J46" s="13"/>
      <c r="K46" s="17">
        <f>SUM(F46:I46)</f>
        <v>0</v>
      </c>
    </row>
    <row r="48" spans="2:11" ht="21" x14ac:dyDescent="0.2">
      <c r="B48" s="4" t="s">
        <v>61</v>
      </c>
    </row>
    <row r="49" spans="2:11" ht="13.15" customHeight="1" x14ac:dyDescent="0.2">
      <c r="B49" s="99" t="s">
        <v>24</v>
      </c>
      <c r="C49" s="99" t="s">
        <v>62</v>
      </c>
      <c r="D49" s="102" t="s">
        <v>63</v>
      </c>
      <c r="E49" s="98"/>
      <c r="F49" s="32" t="s">
        <v>28</v>
      </c>
      <c r="G49" s="27" t="s">
        <v>29</v>
      </c>
      <c r="H49" s="27" t="s">
        <v>30</v>
      </c>
      <c r="I49" s="27" t="s">
        <v>31</v>
      </c>
      <c r="J49" s="20"/>
      <c r="K49" s="99" t="s">
        <v>64</v>
      </c>
    </row>
    <row r="50" spans="2:11" x14ac:dyDescent="0.2">
      <c r="B50" s="100"/>
      <c r="C50" s="100"/>
      <c r="D50" s="102"/>
      <c r="E50" s="98"/>
      <c r="F50" s="27" t="s">
        <v>33</v>
      </c>
      <c r="G50" s="21" t="s">
        <v>33</v>
      </c>
      <c r="H50" s="21" t="s">
        <v>33</v>
      </c>
      <c r="I50" s="21" t="s">
        <v>33</v>
      </c>
      <c r="J50" s="20"/>
      <c r="K50" s="101"/>
    </row>
    <row r="51" spans="2:11" x14ac:dyDescent="0.2">
      <c r="B51" s="23" t="s">
        <v>65</v>
      </c>
      <c r="C51" s="64">
        <v>13</v>
      </c>
      <c r="D51" s="28">
        <v>0</v>
      </c>
      <c r="E51" s="62"/>
      <c r="F51" s="80">
        <f>C51*D51*12</f>
        <v>0</v>
      </c>
      <c r="G51" s="80">
        <f>C51*D51*12</f>
        <v>0</v>
      </c>
      <c r="H51" s="80">
        <f>C51*D51*12</f>
        <v>0</v>
      </c>
      <c r="I51" s="80">
        <f>C51*D51*12</f>
        <v>0</v>
      </c>
      <c r="J51" s="20"/>
      <c r="K51" s="17">
        <f>SUM(F51:I51)</f>
        <v>0</v>
      </c>
    </row>
    <row r="52" spans="2:11" x14ac:dyDescent="0.2">
      <c r="B52" s="23" t="s">
        <v>66</v>
      </c>
      <c r="C52" s="64">
        <f>2*C51</f>
        <v>26</v>
      </c>
      <c r="D52" s="28">
        <v>0</v>
      </c>
      <c r="E52" s="63"/>
      <c r="F52" s="80">
        <f>C52*D52*12</f>
        <v>0</v>
      </c>
      <c r="G52" s="80">
        <f>C52*D52*12</f>
        <v>0</v>
      </c>
      <c r="H52" s="80">
        <f>C52*D52*12</f>
        <v>0</v>
      </c>
      <c r="I52" s="80">
        <f>C52*D52*12</f>
        <v>0</v>
      </c>
      <c r="J52" s="20"/>
      <c r="K52" s="17">
        <f>SUM(F52:I52)</f>
        <v>0</v>
      </c>
    </row>
    <row r="54" spans="2:11" ht="21" x14ac:dyDescent="0.2">
      <c r="B54" s="4" t="s">
        <v>67</v>
      </c>
    </row>
    <row r="55" spans="2:11" x14ac:dyDescent="0.2">
      <c r="B55" s="99" t="s">
        <v>24</v>
      </c>
      <c r="C55" s="99" t="s">
        <v>68</v>
      </c>
      <c r="D55" s="99" t="s">
        <v>69</v>
      </c>
      <c r="F55" s="16" t="s">
        <v>28</v>
      </c>
      <c r="G55" s="16" t="s">
        <v>29</v>
      </c>
      <c r="H55" s="32" t="s">
        <v>30</v>
      </c>
      <c r="I55" s="32" t="s">
        <v>31</v>
      </c>
      <c r="J55" s="13"/>
      <c r="K55" s="102" t="s">
        <v>32</v>
      </c>
    </row>
    <row r="56" spans="2:11" ht="45.4" customHeight="1" x14ac:dyDescent="0.2">
      <c r="B56" s="100"/>
      <c r="C56" s="100">
        <v>250</v>
      </c>
      <c r="D56" s="100"/>
      <c r="F56" s="21" t="s">
        <v>33</v>
      </c>
      <c r="G56" s="21" t="s">
        <v>33</v>
      </c>
      <c r="H56" s="21" t="s">
        <v>33</v>
      </c>
      <c r="I56" s="21" t="s">
        <v>33</v>
      </c>
      <c r="J56" s="13"/>
      <c r="K56" s="102"/>
    </row>
    <row r="57" spans="2:11" x14ac:dyDescent="0.2">
      <c r="B57" s="23" t="s">
        <v>70</v>
      </c>
      <c r="C57" s="54">
        <v>250</v>
      </c>
      <c r="D57" s="28">
        <v>0</v>
      </c>
      <c r="F57" s="80">
        <f>C57*D57</f>
        <v>0</v>
      </c>
      <c r="G57" s="80">
        <f>C57*D57</f>
        <v>0</v>
      </c>
      <c r="H57" s="80">
        <f>C57*D57</f>
        <v>0</v>
      </c>
      <c r="I57" s="80">
        <f>C57*D57</f>
        <v>0</v>
      </c>
      <c r="J57" s="13"/>
      <c r="K57" s="17">
        <f>SUM(F57:I57)</f>
        <v>0</v>
      </c>
    </row>
    <row r="58" spans="2:11" x14ac:dyDescent="0.2">
      <c r="B58" s="55"/>
      <c r="D58" s="56"/>
      <c r="F58" s="57"/>
      <c r="G58" s="57"/>
      <c r="H58" s="57"/>
      <c r="I58" s="57"/>
      <c r="J58" s="2"/>
      <c r="K58" s="58"/>
    </row>
    <row r="59" spans="2:11" ht="21" x14ac:dyDescent="0.2">
      <c r="B59" s="4" t="s">
        <v>71</v>
      </c>
      <c r="F59" s="57"/>
      <c r="G59" s="57"/>
      <c r="H59" s="57"/>
      <c r="I59" s="57"/>
      <c r="J59" s="2"/>
      <c r="K59" s="58"/>
    </row>
    <row r="60" spans="2:11" ht="13.5" customHeight="1" x14ac:dyDescent="0.2">
      <c r="B60" s="99" t="s">
        <v>24</v>
      </c>
      <c r="C60" s="99" t="s">
        <v>59</v>
      </c>
      <c r="F60" s="32" t="s">
        <v>28</v>
      </c>
      <c r="G60" s="27" t="s">
        <v>29</v>
      </c>
      <c r="H60" s="27" t="s">
        <v>30</v>
      </c>
      <c r="I60" s="27" t="s">
        <v>31</v>
      </c>
      <c r="J60" s="13"/>
      <c r="K60" s="99" t="s">
        <v>32</v>
      </c>
    </row>
    <row r="61" spans="2:11" x14ac:dyDescent="0.2">
      <c r="B61" s="100"/>
      <c r="C61" s="100"/>
      <c r="F61" s="21" t="s">
        <v>33</v>
      </c>
      <c r="G61" s="21" t="s">
        <v>33</v>
      </c>
      <c r="H61" s="21" t="s">
        <v>33</v>
      </c>
      <c r="I61" s="21" t="s">
        <v>33</v>
      </c>
      <c r="J61" s="13"/>
      <c r="K61" s="101"/>
    </row>
    <row r="62" spans="2:11" x14ac:dyDescent="0.2">
      <c r="B62" s="23" t="s">
        <v>72</v>
      </c>
      <c r="C62" s="28">
        <v>0</v>
      </c>
      <c r="F62" s="79">
        <f>$C62</f>
        <v>0</v>
      </c>
      <c r="G62" s="79">
        <f t="shared" ref="G62:I62" si="14">$C62</f>
        <v>0</v>
      </c>
      <c r="H62" s="79">
        <f t="shared" si="14"/>
        <v>0</v>
      </c>
      <c r="I62" s="79">
        <f t="shared" si="14"/>
        <v>0</v>
      </c>
      <c r="J62" s="13"/>
      <c r="K62" s="17">
        <f>SUM(F62:I62)</f>
        <v>0</v>
      </c>
    </row>
    <row r="64" spans="2:11" x14ac:dyDescent="0.2">
      <c r="B64" s="104" t="s">
        <v>73</v>
      </c>
      <c r="C64" s="104"/>
      <c r="D64" s="104"/>
      <c r="E64" s="26"/>
      <c r="F64" s="18">
        <f>F7+F14+F21+F22+F29+F34+F41+F51+F52+F57+F35+F36+F46+F62</f>
        <v>0</v>
      </c>
      <c r="G64" s="18">
        <f t="shared" ref="G64:I64" si="15">G7+G14+G21+G22+G29+G34+G41+G51+G52+G57+G35+G36+G46+G62</f>
        <v>0</v>
      </c>
      <c r="H64" s="18">
        <f t="shared" si="15"/>
        <v>0</v>
      </c>
      <c r="I64" s="18">
        <f t="shared" si="15"/>
        <v>0</v>
      </c>
      <c r="J64" s="19"/>
      <c r="K64" s="18">
        <f>K7+K14+K21+K22+K29+K34+K41+K51+K52+K57+K35+K36+K46+K62</f>
        <v>0</v>
      </c>
    </row>
  </sheetData>
  <mergeCells count="47">
    <mergeCell ref="B64:D64"/>
    <mergeCell ref="C55:C56"/>
    <mergeCell ref="D55:D56"/>
    <mergeCell ref="K55:K56"/>
    <mergeCell ref="B60:B61"/>
    <mergeCell ref="C60:C61"/>
    <mergeCell ref="C12:C13"/>
    <mergeCell ref="D12:D13"/>
    <mergeCell ref="B19:B20"/>
    <mergeCell ref="B55:B56"/>
    <mergeCell ref="K60:K61"/>
    <mergeCell ref="K44:K45"/>
    <mergeCell ref="B44:B45"/>
    <mergeCell ref="B49:B50"/>
    <mergeCell ref="C49:C50"/>
    <mergeCell ref="D49:D50"/>
    <mergeCell ref="E49:E50"/>
    <mergeCell ref="C44:C45"/>
    <mergeCell ref="K49:K50"/>
    <mergeCell ref="B3:K3"/>
    <mergeCell ref="B5:B6"/>
    <mergeCell ref="C5:C6"/>
    <mergeCell ref="D5:D6"/>
    <mergeCell ref="E5:E6"/>
    <mergeCell ref="K5:K6"/>
    <mergeCell ref="K12:K13"/>
    <mergeCell ref="E12:E13"/>
    <mergeCell ref="E19:E20"/>
    <mergeCell ref="K19:K20"/>
    <mergeCell ref="B39:B40"/>
    <mergeCell ref="C39:C40"/>
    <mergeCell ref="D39:D40"/>
    <mergeCell ref="E39:E40"/>
    <mergeCell ref="K39:K40"/>
    <mergeCell ref="B32:B33"/>
    <mergeCell ref="C32:C33"/>
    <mergeCell ref="D32:D33"/>
    <mergeCell ref="B27:B28"/>
    <mergeCell ref="C27:C28"/>
    <mergeCell ref="D27:D28"/>
    <mergeCell ref="B12:B13"/>
    <mergeCell ref="E32:E33"/>
    <mergeCell ref="E27:E28"/>
    <mergeCell ref="K27:K28"/>
    <mergeCell ref="K32:K33"/>
    <mergeCell ref="C19:C20"/>
    <mergeCell ref="D19:D20"/>
  </mergeCells>
  <printOptions horizontalCentered="1"/>
  <pageMargins left="0.51181102362204722" right="0.43307086614173229" top="0.51181102362204722" bottom="0.70866141732283472" header="0.39370078740157483" footer="0.51181102362204722"/>
  <pageSetup paperSize="9" fitToHeight="0" orientation="landscape" r:id="rId1"/>
  <headerFooter alignWithMargins="0">
    <oddFooter>&amp;R&amp;"Times New Roman,Regular"&amp;F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N23"/>
  <sheetViews>
    <sheetView topLeftCell="A3" workbookViewId="0">
      <selection activeCell="M8" sqref="M8"/>
    </sheetView>
  </sheetViews>
  <sheetFormatPr defaultColWidth="8.75" defaultRowHeight="12.75" x14ac:dyDescent="0.2"/>
  <cols>
    <col min="1" max="1" width="3.75" style="20" customWidth="1"/>
    <col min="2" max="2" width="52.5" style="19" bestFit="1" customWidth="1"/>
    <col min="3" max="4" width="8.75" style="19"/>
    <col min="5" max="5" width="10.25" style="19" customWidth="1"/>
    <col min="6" max="6" width="13.375" style="19" customWidth="1"/>
    <col min="7" max="14" width="13.875" style="19" customWidth="1"/>
    <col min="15" max="16384" width="8.75" style="19"/>
  </cols>
  <sheetData>
    <row r="1" spans="2:14" x14ac:dyDescent="0.2">
      <c r="B1" s="20"/>
    </row>
    <row r="2" spans="2:14" s="20" customFormat="1" ht="26.25" x14ac:dyDescent="0.2">
      <c r="B2" s="66" t="s">
        <v>74</v>
      </c>
      <c r="C2" s="67"/>
      <c r="E2" s="25"/>
    </row>
    <row r="3" spans="2:14" ht="146.65" customHeight="1" thickBot="1" x14ac:dyDescent="0.25">
      <c r="B3" s="108" t="s">
        <v>75</v>
      </c>
      <c r="C3" s="109"/>
      <c r="D3" s="109"/>
      <c r="E3" s="109"/>
      <c r="F3" s="109"/>
      <c r="G3" s="109"/>
      <c r="H3" s="109"/>
      <c r="I3" s="109"/>
      <c r="J3" s="109"/>
      <c r="K3" s="109"/>
      <c r="L3" s="109"/>
      <c r="M3" s="109"/>
      <c r="N3" s="109"/>
    </row>
    <row r="4" spans="2:14" ht="18.399999999999999" customHeight="1" thickBot="1" x14ac:dyDescent="0.25">
      <c r="B4" s="76"/>
      <c r="C4" s="77"/>
      <c r="D4" s="77"/>
      <c r="E4" s="77"/>
      <c r="F4" s="77"/>
      <c r="G4" s="110" t="s">
        <v>76</v>
      </c>
      <c r="H4" s="111"/>
      <c r="I4" s="111"/>
      <c r="J4" s="111"/>
      <c r="K4" s="111"/>
      <c r="L4" s="111"/>
      <c r="M4" s="111"/>
      <c r="N4" s="112"/>
    </row>
    <row r="5" spans="2:14" ht="63.75" x14ac:dyDescent="0.2">
      <c r="B5" s="81" t="s">
        <v>77</v>
      </c>
      <c r="C5" s="82" t="s">
        <v>78</v>
      </c>
      <c r="D5" s="83" t="s">
        <v>79</v>
      </c>
      <c r="E5" s="83" t="s">
        <v>80</v>
      </c>
      <c r="F5" s="69"/>
      <c r="G5" s="83" t="s">
        <v>81</v>
      </c>
      <c r="H5" s="83" t="s">
        <v>82</v>
      </c>
      <c r="I5" s="83" t="s">
        <v>83</v>
      </c>
      <c r="J5" s="83" t="s">
        <v>84</v>
      </c>
      <c r="K5" s="83" t="s">
        <v>85</v>
      </c>
      <c r="L5" s="83" t="s">
        <v>86</v>
      </c>
      <c r="M5" s="83" t="s">
        <v>87</v>
      </c>
      <c r="N5" s="83" t="s">
        <v>88</v>
      </c>
    </row>
    <row r="6" spans="2:14" x14ac:dyDescent="0.2">
      <c r="B6" s="74" t="s">
        <v>89</v>
      </c>
      <c r="C6" s="29">
        <v>0</v>
      </c>
      <c r="D6" s="70">
        <v>10</v>
      </c>
      <c r="E6" s="71">
        <f>C6*D6*12*4</f>
        <v>0</v>
      </c>
      <c r="F6" s="72"/>
      <c r="G6" s="29">
        <v>0</v>
      </c>
      <c r="H6" s="29">
        <v>0</v>
      </c>
      <c r="I6" s="29">
        <v>0</v>
      </c>
      <c r="J6" s="29">
        <v>0</v>
      </c>
      <c r="K6" s="29">
        <v>0</v>
      </c>
      <c r="L6" s="29">
        <v>0</v>
      </c>
      <c r="M6" s="29">
        <v>0</v>
      </c>
      <c r="N6" s="29">
        <v>0</v>
      </c>
    </row>
    <row r="7" spans="2:14" x14ac:dyDescent="0.2">
      <c r="B7" s="74" t="s">
        <v>90</v>
      </c>
      <c r="C7" s="29">
        <v>0</v>
      </c>
      <c r="D7" s="70">
        <v>10</v>
      </c>
      <c r="E7" s="71">
        <f>C7*D7*12*4</f>
        <v>0</v>
      </c>
      <c r="F7" s="72"/>
      <c r="G7" s="29">
        <v>0</v>
      </c>
      <c r="H7" s="29">
        <v>0</v>
      </c>
      <c r="I7" s="29">
        <v>0</v>
      </c>
      <c r="J7" s="29">
        <v>0</v>
      </c>
      <c r="K7" s="29">
        <v>0</v>
      </c>
      <c r="L7" s="29">
        <v>0</v>
      </c>
      <c r="M7" s="29">
        <v>0</v>
      </c>
      <c r="N7" s="29">
        <v>0</v>
      </c>
    </row>
    <row r="8" spans="2:14" x14ac:dyDescent="0.2">
      <c r="B8" s="74" t="s">
        <v>91</v>
      </c>
      <c r="C8" s="29">
        <v>0</v>
      </c>
      <c r="D8" s="70">
        <v>10</v>
      </c>
      <c r="E8" s="71">
        <f t="shared" ref="E8:E13" si="0">C8*D8*12*4</f>
        <v>0</v>
      </c>
      <c r="F8" s="72"/>
      <c r="G8" s="29">
        <v>0</v>
      </c>
      <c r="H8" s="29">
        <v>0</v>
      </c>
      <c r="I8" s="29">
        <v>0</v>
      </c>
      <c r="J8" s="29">
        <v>0</v>
      </c>
      <c r="K8" s="29">
        <v>0</v>
      </c>
      <c r="L8" s="29">
        <v>0</v>
      </c>
      <c r="M8" s="29">
        <v>0</v>
      </c>
      <c r="N8" s="29">
        <v>0</v>
      </c>
    </row>
    <row r="9" spans="2:14" x14ac:dyDescent="0.2">
      <c r="B9" s="74" t="s">
        <v>92</v>
      </c>
      <c r="C9" s="29">
        <v>0</v>
      </c>
      <c r="D9" s="70">
        <v>10</v>
      </c>
      <c r="E9" s="71">
        <f t="shared" si="0"/>
        <v>0</v>
      </c>
      <c r="F9" s="72"/>
      <c r="G9" s="29">
        <v>0</v>
      </c>
      <c r="H9" s="29">
        <v>0</v>
      </c>
      <c r="I9" s="29">
        <v>0</v>
      </c>
      <c r="J9" s="29">
        <v>0</v>
      </c>
      <c r="K9" s="29">
        <v>0</v>
      </c>
      <c r="L9" s="29">
        <v>0</v>
      </c>
      <c r="M9" s="29">
        <v>0</v>
      </c>
      <c r="N9" s="29">
        <v>0</v>
      </c>
    </row>
    <row r="10" spans="2:14" x14ac:dyDescent="0.2">
      <c r="B10" s="74" t="s">
        <v>93</v>
      </c>
      <c r="C10" s="29">
        <v>0</v>
      </c>
      <c r="D10" s="70">
        <v>10</v>
      </c>
      <c r="E10" s="71">
        <f t="shared" si="0"/>
        <v>0</v>
      </c>
      <c r="F10" s="72"/>
      <c r="G10" s="29">
        <v>0</v>
      </c>
      <c r="H10" s="29">
        <v>0</v>
      </c>
      <c r="I10" s="29">
        <v>0</v>
      </c>
      <c r="J10" s="29">
        <v>0</v>
      </c>
      <c r="K10" s="29">
        <v>0</v>
      </c>
      <c r="L10" s="29">
        <v>0</v>
      </c>
      <c r="M10" s="29">
        <v>0</v>
      </c>
      <c r="N10" s="29">
        <v>0</v>
      </c>
    </row>
    <row r="11" spans="2:14" x14ac:dyDescent="0.2">
      <c r="B11" s="74" t="s">
        <v>94</v>
      </c>
      <c r="C11" s="29">
        <v>0</v>
      </c>
      <c r="D11" s="70">
        <v>10</v>
      </c>
      <c r="E11" s="71">
        <f t="shared" si="0"/>
        <v>0</v>
      </c>
      <c r="F11" s="72"/>
      <c r="G11" s="29">
        <v>0</v>
      </c>
      <c r="H11" s="29">
        <v>0</v>
      </c>
      <c r="I11" s="29">
        <v>0</v>
      </c>
      <c r="J11" s="29">
        <v>0</v>
      </c>
      <c r="K11" s="29">
        <v>0</v>
      </c>
      <c r="L11" s="29">
        <v>0</v>
      </c>
      <c r="M11" s="29">
        <v>0</v>
      </c>
      <c r="N11" s="29">
        <v>0</v>
      </c>
    </row>
    <row r="12" spans="2:14" x14ac:dyDescent="0.2">
      <c r="B12" s="75" t="s">
        <v>95</v>
      </c>
      <c r="C12" s="29">
        <v>0</v>
      </c>
      <c r="D12" s="70">
        <v>10</v>
      </c>
      <c r="E12" s="71">
        <f t="shared" si="0"/>
        <v>0</v>
      </c>
      <c r="F12" s="72"/>
      <c r="G12" s="29">
        <v>0</v>
      </c>
      <c r="H12" s="29">
        <v>0</v>
      </c>
      <c r="I12" s="29">
        <v>0</v>
      </c>
      <c r="J12" s="29">
        <v>0</v>
      </c>
      <c r="K12" s="29">
        <v>0</v>
      </c>
      <c r="L12" s="29">
        <v>0</v>
      </c>
      <c r="M12" s="29">
        <v>0</v>
      </c>
      <c r="N12" s="29">
        <v>0</v>
      </c>
    </row>
    <row r="13" spans="2:14" x14ac:dyDescent="0.2">
      <c r="B13" s="23" t="s">
        <v>96</v>
      </c>
      <c r="C13" s="29">
        <v>0</v>
      </c>
      <c r="D13" s="70">
        <v>10</v>
      </c>
      <c r="E13" s="71">
        <f t="shared" si="0"/>
        <v>0</v>
      </c>
      <c r="F13" s="72"/>
      <c r="G13" s="29">
        <v>0</v>
      </c>
      <c r="H13" s="29">
        <v>0</v>
      </c>
      <c r="I13" s="29">
        <v>0</v>
      </c>
      <c r="J13" s="29">
        <v>0</v>
      </c>
      <c r="K13" s="29">
        <v>0</v>
      </c>
      <c r="L13" s="29">
        <v>0</v>
      </c>
      <c r="M13" s="29">
        <v>0</v>
      </c>
      <c r="N13" s="29">
        <v>0</v>
      </c>
    </row>
    <row r="14" spans="2:14" x14ac:dyDescent="0.2">
      <c r="B14" s="75" t="s">
        <v>97</v>
      </c>
      <c r="C14" s="29">
        <v>0</v>
      </c>
      <c r="D14" s="70">
        <v>10</v>
      </c>
      <c r="E14" s="71">
        <f>C14*D14*12*4</f>
        <v>0</v>
      </c>
      <c r="F14" s="72"/>
      <c r="G14" s="29">
        <v>0</v>
      </c>
      <c r="H14" s="29">
        <v>0</v>
      </c>
      <c r="I14" s="29">
        <v>0</v>
      </c>
      <c r="J14" s="29">
        <v>0</v>
      </c>
      <c r="K14" s="29">
        <v>0</v>
      </c>
      <c r="L14" s="29">
        <v>0</v>
      </c>
      <c r="M14" s="29">
        <v>0</v>
      </c>
      <c r="N14" s="29">
        <v>0</v>
      </c>
    </row>
    <row r="15" spans="2:14" x14ac:dyDescent="0.2">
      <c r="B15" s="105" t="s">
        <v>19</v>
      </c>
      <c r="C15" s="106"/>
      <c r="D15" s="107"/>
      <c r="E15" s="73">
        <f>SUM(E6:E14)</f>
        <v>0</v>
      </c>
    </row>
    <row r="17" spans="2:14" ht="38.25" x14ac:dyDescent="0.2">
      <c r="B17" s="81" t="s">
        <v>77</v>
      </c>
      <c r="C17" s="82" t="s">
        <v>98</v>
      </c>
      <c r="D17" s="83" t="s">
        <v>79</v>
      </c>
      <c r="E17" s="83" t="s">
        <v>80</v>
      </c>
      <c r="F17" s="82" t="s">
        <v>78</v>
      </c>
      <c r="G17" s="83" t="s">
        <v>81</v>
      </c>
      <c r="H17" s="83" t="s">
        <v>82</v>
      </c>
      <c r="I17" s="83" t="s">
        <v>83</v>
      </c>
      <c r="J17" s="83" t="s">
        <v>84</v>
      </c>
      <c r="K17" s="83" t="s">
        <v>85</v>
      </c>
      <c r="L17" s="83" t="s">
        <v>86</v>
      </c>
      <c r="M17" s="83" t="s">
        <v>87</v>
      </c>
      <c r="N17" s="83" t="s">
        <v>88</v>
      </c>
    </row>
    <row r="18" spans="2:14" x14ac:dyDescent="0.2">
      <c r="B18" s="75" t="s">
        <v>99</v>
      </c>
      <c r="C18" s="71">
        <f>AVERAGE(F18:N18)</f>
        <v>0</v>
      </c>
      <c r="D18" s="70">
        <v>10</v>
      </c>
      <c r="E18" s="71">
        <f>C18*D18*12*4</f>
        <v>0</v>
      </c>
      <c r="F18" s="29">
        <v>0</v>
      </c>
      <c r="G18" s="29">
        <v>0</v>
      </c>
      <c r="H18" s="29">
        <v>0</v>
      </c>
      <c r="I18" s="29">
        <v>0</v>
      </c>
      <c r="J18" s="29">
        <v>0</v>
      </c>
      <c r="K18" s="29">
        <v>0</v>
      </c>
      <c r="L18" s="29">
        <v>0</v>
      </c>
      <c r="M18" s="29">
        <v>0</v>
      </c>
      <c r="N18" s="29">
        <v>0</v>
      </c>
    </row>
    <row r="19" spans="2:14" x14ac:dyDescent="0.2">
      <c r="B19" s="105" t="s">
        <v>19</v>
      </c>
      <c r="C19" s="106"/>
      <c r="D19" s="107"/>
      <c r="E19" s="73">
        <f>SUM(E18:E18)</f>
        <v>0</v>
      </c>
    </row>
    <row r="21" spans="2:14" ht="25.5" x14ac:dyDescent="0.2">
      <c r="B21" s="81" t="s">
        <v>24</v>
      </c>
      <c r="C21" s="27" t="s">
        <v>100</v>
      </c>
      <c r="D21" s="27" t="s">
        <v>63</v>
      </c>
      <c r="E21" s="83" t="s">
        <v>80</v>
      </c>
    </row>
    <row r="22" spans="2:14" x14ac:dyDescent="0.2">
      <c r="B22" s="23" t="s">
        <v>101</v>
      </c>
      <c r="C22" s="64">
        <v>2</v>
      </c>
      <c r="D22" s="28">
        <v>0</v>
      </c>
      <c r="E22" s="71">
        <f>C22*D22*12*4</f>
        <v>0</v>
      </c>
    </row>
    <row r="23" spans="2:14" x14ac:dyDescent="0.2">
      <c r="B23" s="105" t="s">
        <v>19</v>
      </c>
      <c r="C23" s="106"/>
      <c r="D23" s="107"/>
      <c r="E23" s="73">
        <f>SUM(E22:E22)</f>
        <v>0</v>
      </c>
    </row>
  </sheetData>
  <mergeCells count="5">
    <mergeCell ref="B15:D15"/>
    <mergeCell ref="B3:N3"/>
    <mergeCell ref="G4:N4"/>
    <mergeCell ref="B23:D23"/>
    <mergeCell ref="B19:D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pageSetUpPr fitToPage="1"/>
  </sheetPr>
  <dimension ref="B2:L11"/>
  <sheetViews>
    <sheetView tabSelected="1" workbookViewId="0">
      <selection activeCell="C17" sqref="C17"/>
    </sheetView>
  </sheetViews>
  <sheetFormatPr defaultColWidth="9" defaultRowHeight="12.75" x14ac:dyDescent="0.2"/>
  <cols>
    <col min="1" max="1" width="3.75" style="1" customWidth="1"/>
    <col min="2" max="2" width="39.25" style="1" customWidth="1"/>
    <col min="3" max="4" width="13.375" style="1" customWidth="1"/>
    <col min="5" max="6" width="8.625" style="1" customWidth="1"/>
    <col min="7" max="7" width="11.625" style="1" customWidth="1"/>
    <col min="8" max="8" width="14.75" style="1" customWidth="1"/>
    <col min="9" max="9" width="11.375" style="1" customWidth="1"/>
    <col min="10" max="10" width="7.375" style="1" customWidth="1"/>
    <col min="11" max="11" width="14.625" style="1" customWidth="1"/>
    <col min="12" max="12" width="18" style="1" customWidth="1"/>
    <col min="13" max="13" width="3.75" style="1" customWidth="1"/>
    <col min="14" max="16384" width="9" style="1"/>
  </cols>
  <sheetData>
    <row r="2" spans="2:12" ht="26.25" x14ac:dyDescent="0.2">
      <c r="B2" s="53" t="s">
        <v>102</v>
      </c>
      <c r="C2" s="84"/>
      <c r="E2" s="59"/>
    </row>
    <row r="3" spans="2:12" ht="6.6" customHeight="1" x14ac:dyDescent="0.2">
      <c r="B3" s="113"/>
      <c r="C3" s="113"/>
      <c r="D3" s="113"/>
      <c r="E3" s="113"/>
      <c r="F3" s="113"/>
      <c r="G3" s="113"/>
      <c r="H3" s="113"/>
      <c r="I3" s="113"/>
      <c r="J3" s="113"/>
      <c r="K3" s="113"/>
      <c r="L3" s="9"/>
    </row>
    <row r="4" spans="2:12" ht="29.65" customHeight="1" x14ac:dyDescent="0.2">
      <c r="B4" s="114" t="s">
        <v>107</v>
      </c>
      <c r="C4" s="114"/>
      <c r="D4" s="114"/>
    </row>
    <row r="5" spans="2:12" ht="7.15" customHeight="1" x14ac:dyDescent="0.2"/>
    <row r="6" spans="2:12" ht="11.65" customHeight="1" x14ac:dyDescent="0.2">
      <c r="B6" s="27" t="s">
        <v>103</v>
      </c>
      <c r="C6" s="32" t="s">
        <v>104</v>
      </c>
    </row>
    <row r="7" spans="2:12" x14ac:dyDescent="0.2">
      <c r="B7" s="68" t="s">
        <v>105</v>
      </c>
      <c r="C7" s="86">
        <v>0</v>
      </c>
    </row>
    <row r="8" spans="2:12" ht="13.5" thickBot="1" x14ac:dyDescent="0.25">
      <c r="B8" s="13"/>
      <c r="C8" s="24"/>
    </row>
    <row r="9" spans="2:12" x14ac:dyDescent="0.2">
      <c r="B9" s="115" t="s">
        <v>106</v>
      </c>
      <c r="C9" s="116"/>
      <c r="D9" s="117"/>
    </row>
    <row r="10" spans="2:12" s="2" customFormat="1" x14ac:dyDescent="0.2">
      <c r="B10" s="118"/>
      <c r="C10" s="119"/>
      <c r="D10" s="120"/>
    </row>
    <row r="11" spans="2:12" s="2" customFormat="1" ht="13.5" thickBot="1" x14ac:dyDescent="0.25">
      <c r="B11" s="121"/>
      <c r="C11" s="122"/>
      <c r="D11" s="123"/>
    </row>
  </sheetData>
  <mergeCells count="3">
    <mergeCell ref="B3:K3"/>
    <mergeCell ref="B4:D4"/>
    <mergeCell ref="B9:D11"/>
  </mergeCells>
  <printOptions horizontalCentered="1"/>
  <pageMargins left="0.51181102362204722" right="0.43307086614173229" top="0.51181102362204722" bottom="0.70866141732283472" header="0.39370078740157483" footer="0.51181102362204722"/>
  <pageSetup paperSize="9" scale="95" orientation="landscape" r:id="rId1"/>
  <headerFooter alignWithMargins="0">
    <oddFooter>&amp;R&amp;"Times New Roman,Regular"&amp;F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a153af3a-88be-4167-abce-2fd366c974cc" xsi:nil="true"/>
    <DocumentType xmlns="a153af3a-88be-4167-abce-2fd366c974cc" xsi:nil="true"/>
    <_dlc_DocId xmlns="15ac8131-6f28-437f-bb89-657faef636c8">ESM1-244363895-22287</_dlc_DocId>
    <_dlc_DocIdUrl xmlns="15ac8131-6f28-437f-bb89-657faef636c8">
      <Url>https://esm.sharepoint.com/sites/BAU-CLP/_layouts/15/DocIdRedir.aspx?ID=ESM1-244363895-22287</Url>
      <Description>ESM1-244363895-22287</Description>
    </_dlc_DocIdUrl>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A17D72-2F58-4B96-BEAE-ED9F27268789}">
  <ds:schemaRefs>
    <ds:schemaRef ds:uri="http://schemas.microsoft.com/office/2006/metadata/properties"/>
    <ds:schemaRef ds:uri="http://schemas.microsoft.com/office/infopath/2007/PartnerControls"/>
    <ds:schemaRef ds:uri="a153af3a-88be-4167-abce-2fd366c974cc"/>
    <ds:schemaRef ds:uri="15ac8131-6f28-437f-bb89-657faef636c8"/>
  </ds:schemaRefs>
</ds:datastoreItem>
</file>

<file path=customXml/itemProps2.xml><?xml version="1.0" encoding="utf-8"?>
<ds:datastoreItem xmlns:ds="http://schemas.openxmlformats.org/officeDocument/2006/customXml" ds:itemID="{CEA084DC-B1AB-4E0C-98EF-986D7847DBEF}">
  <ds:schemaRefs>
    <ds:schemaRef ds:uri="http://schemas.microsoft.com/sharepoint/v3/contenttype/forms"/>
  </ds:schemaRefs>
</ds:datastoreItem>
</file>

<file path=customXml/itemProps3.xml><?xml version="1.0" encoding="utf-8"?>
<ds:datastoreItem xmlns:ds="http://schemas.openxmlformats.org/officeDocument/2006/customXml" ds:itemID="{7AE4C4EE-97D6-435B-B291-EE55E89D2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9E0574-ED73-4864-AE94-16A71DA6A7C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Overview</vt:lpstr>
      <vt:lpstr>Summary</vt:lpstr>
      <vt:lpstr>1. Ongoing services</vt:lpstr>
      <vt:lpstr>2. On-demand services</vt:lpstr>
      <vt:lpstr>3. Start-up implementation</vt:lpstr>
      <vt:lpstr>'1. Ongoing services'!Print_Area</vt:lpstr>
      <vt:lpstr>'3. Start-up implementation'!Print_Area</vt:lpstr>
      <vt:lpstr>Overview!Print_Area</vt:lpstr>
    </vt:vector>
  </TitlesOfParts>
  <Manager/>
  <Company>ESM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Shajahan Choudhery</dc:creator>
  <cp:keywords/>
  <dc:description/>
  <cp:lastModifiedBy>Asta Gerhardt</cp:lastModifiedBy>
  <cp:revision/>
  <dcterms:created xsi:type="dcterms:W3CDTF">1997-04-23T13:11:49Z</dcterms:created>
  <dcterms:modified xsi:type="dcterms:W3CDTF">2024-02-02T13:37:20Z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SV_QUERY_LIST_4F35BF76-6C0D-4D9B-82B2-816C12CF3733">
    <vt:lpwstr>empty_477D106A-C0D6-4607-AEBD-E2C9D60EA279</vt:lpwstr>
  </property>
  <property fmtid="{D5CDD505-2E9C-101B-9397-08002B2CF9AE}" pid="4" name="_dlc_DocIdItemGuid">
    <vt:lpwstr>0f171d16-1ef4-4dd5-a8f9-dcf6c00165e4</vt:lpwstr>
  </property>
  <property fmtid="{D5CDD505-2E9C-101B-9397-08002B2CF9AE}" pid="5" name="MediaServiceImageTags">
    <vt:lpwstr/>
  </property>
  <property fmtid="{D5CDD505-2E9C-101B-9397-08002B2CF9AE}" pid="6" name="MSIP_Label_1764a71f-7e5e-4aeb-ba26-1fccf4925c1d_Enabled">
    <vt:lpwstr>true</vt:lpwstr>
  </property>
  <property fmtid="{D5CDD505-2E9C-101B-9397-08002B2CF9AE}" pid="7" name="MSIP_Label_1764a71f-7e5e-4aeb-ba26-1fccf4925c1d_SetDate">
    <vt:lpwstr>2023-05-31T19:45:58Z</vt:lpwstr>
  </property>
  <property fmtid="{D5CDD505-2E9C-101B-9397-08002B2CF9AE}" pid="8" name="MSIP_Label_1764a71f-7e5e-4aeb-ba26-1fccf4925c1d_Method">
    <vt:lpwstr>Standard</vt:lpwstr>
  </property>
  <property fmtid="{D5CDD505-2E9C-101B-9397-08002B2CF9AE}" pid="9" name="MSIP_Label_1764a71f-7e5e-4aeb-ba26-1fccf4925c1d_Name">
    <vt:lpwstr>Internal</vt:lpwstr>
  </property>
  <property fmtid="{D5CDD505-2E9C-101B-9397-08002B2CF9AE}" pid="10" name="MSIP_Label_1764a71f-7e5e-4aeb-ba26-1fccf4925c1d_SiteId">
    <vt:lpwstr>98e29ecf-22bf-49bc-85a7-51537b56ef79</vt:lpwstr>
  </property>
  <property fmtid="{D5CDD505-2E9C-101B-9397-08002B2CF9AE}" pid="11" name="MSIP_Label_1764a71f-7e5e-4aeb-ba26-1fccf4925c1d_ActionId">
    <vt:lpwstr>5d7b8890-13da-4014-9c54-32d2ffbe5ba2</vt:lpwstr>
  </property>
  <property fmtid="{D5CDD505-2E9C-101B-9397-08002B2CF9AE}" pid="12" name="MSIP_Label_1764a71f-7e5e-4aeb-ba26-1fccf4925c1d_ContentBits">
    <vt:lpwstr>1</vt:lpwstr>
  </property>
</Properties>
</file>