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800" documentId="13_ncr:1_{1F532036-0209-4CBA-94DD-202DBEBBAB79}" xr6:coauthVersionLast="47" xr6:coauthVersionMax="47" xr10:uidLastSave="{2DCF772C-15D8-4C06-A635-8C43E4638BF0}"/>
  <bookViews>
    <workbookView xWindow="-90" yWindow="-90" windowWidth="19380" windowHeight="10380" tabRatio="738" firstSheet="2" activeTab="14" xr2:uid="{00000000-000D-0000-FFFF-FFFF00000000}"/>
  </bookViews>
  <sheets>
    <sheet name="Introduction" sheetId="5" r:id="rId1"/>
    <sheet name="Annual Performance Report" sheetId="19" r:id="rId2"/>
    <sheet name="Jan" sheetId="34" r:id="rId3"/>
    <sheet name="Feb" sheetId="37" r:id="rId4"/>
    <sheet name="Mar" sheetId="36" r:id="rId5"/>
    <sheet name="Apr" sheetId="42" r:id="rId6"/>
    <sheet name="May" sheetId="38" r:id="rId7"/>
    <sheet name="Jun" sheetId="40" r:id="rId8"/>
    <sheet name="Jul" sheetId="39" r:id="rId9"/>
    <sheet name="Aug" sheetId="41" r:id="rId10"/>
    <sheet name="Sep" sheetId="43" r:id="rId11"/>
    <sheet name="Oct" sheetId="45" r:id="rId12"/>
    <sheet name="Nov" sheetId="46" r:id="rId13"/>
    <sheet name="Dec" sheetId="44" r:id="rId14"/>
    <sheet name="KPI example" sheetId="35" r:id="rId15"/>
  </sheets>
  <externalReferences>
    <externalReference r:id="rId16"/>
    <externalReference r:id="rId17"/>
  </externalReferences>
  <definedNames>
    <definedName name="__KPI1" localSheetId="1">'[1]Data-Table'!#REF!</definedName>
    <definedName name="__KPI1" localSheetId="5">'[1]Data-Table'!#REF!</definedName>
    <definedName name="__KPI1" localSheetId="9">'[1]Data-Table'!#REF!</definedName>
    <definedName name="__KPI1" localSheetId="13">'[1]Data-Table'!#REF!</definedName>
    <definedName name="__KPI1" localSheetId="3">'[1]Data-Table'!#REF!</definedName>
    <definedName name="__KPI1" localSheetId="0">'[1]Data-Table'!#REF!</definedName>
    <definedName name="__KPI1" localSheetId="2">'[1]Data-Table'!#REF!</definedName>
    <definedName name="__KPI1" localSheetId="8">'[1]Data-Table'!#REF!</definedName>
    <definedName name="__KPI1" localSheetId="7">'[1]Data-Table'!#REF!</definedName>
    <definedName name="__KPI1" localSheetId="4">'[1]Data-Table'!#REF!</definedName>
    <definedName name="__KPI1" localSheetId="6">'[1]Data-Table'!#REF!</definedName>
    <definedName name="__KPI1" localSheetId="12">'[1]Data-Table'!#REF!</definedName>
    <definedName name="__KPI1" localSheetId="11">'[1]Data-Table'!#REF!</definedName>
    <definedName name="__KPI1" localSheetId="10">'[1]Data-Table'!#REF!</definedName>
    <definedName name="__KPI1">'[1]Data-Table'!#REF!</definedName>
    <definedName name="_KPI1" localSheetId="1">#REF!</definedName>
    <definedName name="_KPI1" localSheetId="5">#REF!</definedName>
    <definedName name="_KPI1" localSheetId="9">#REF!</definedName>
    <definedName name="_KPI1" localSheetId="13">#REF!</definedName>
    <definedName name="_KPI1" localSheetId="3">#REF!</definedName>
    <definedName name="_KPI1" localSheetId="0">#REF!</definedName>
    <definedName name="_KPI1" localSheetId="2">#REF!</definedName>
    <definedName name="_KPI1" localSheetId="8">#REF!</definedName>
    <definedName name="_KPI1" localSheetId="7">#REF!</definedName>
    <definedName name="_KPI1" localSheetId="4">#REF!</definedName>
    <definedName name="_KPI1" localSheetId="6">#REF!</definedName>
    <definedName name="_KPI1" localSheetId="12">#REF!</definedName>
    <definedName name="_KPI1" localSheetId="11">#REF!</definedName>
    <definedName name="_KPI1" localSheetId="10">#REF!</definedName>
    <definedName name="_KPI1">#REF!</definedName>
    <definedName name="_KPI3" localSheetId="1">#REF!</definedName>
    <definedName name="_KPI3" localSheetId="5">#REF!</definedName>
    <definedName name="_KPI3" localSheetId="9">#REF!</definedName>
    <definedName name="_KPI3" localSheetId="13">#REF!</definedName>
    <definedName name="_KPI3" localSheetId="3">#REF!</definedName>
    <definedName name="_KPI3" localSheetId="0">#REF!</definedName>
    <definedName name="_KPI3" localSheetId="2">#REF!</definedName>
    <definedName name="_KPI3" localSheetId="8">#REF!</definedName>
    <definedName name="_KPI3" localSheetId="7">#REF!</definedName>
    <definedName name="_KPI3" localSheetId="4">#REF!</definedName>
    <definedName name="_KPI3" localSheetId="6">#REF!</definedName>
    <definedName name="_KPI3" localSheetId="12">#REF!</definedName>
    <definedName name="_KPI3" localSheetId="11">#REF!</definedName>
    <definedName name="_KPI3" localSheetId="10">#REF!</definedName>
    <definedName name="_KPI3">#REF!</definedName>
    <definedName name="Availability" localSheetId="1">'Annual Performance Report'!#REF!</definedName>
    <definedName name="Availability" localSheetId="5">Apr!#REF!</definedName>
    <definedName name="Availability" localSheetId="9">Aug!#REF!</definedName>
    <definedName name="Availability" localSheetId="13">Dec!#REF!</definedName>
    <definedName name="Availability" localSheetId="3">Feb!#REF!</definedName>
    <definedName name="Availability" localSheetId="0">#REF!</definedName>
    <definedName name="Availability" localSheetId="2">Jan!#REF!</definedName>
    <definedName name="Availability" localSheetId="8">Jul!#REF!</definedName>
    <definedName name="Availability" localSheetId="7">Jun!#REF!</definedName>
    <definedName name="Availability" localSheetId="4">Mar!#REF!</definedName>
    <definedName name="Availability" localSheetId="6">May!#REF!</definedName>
    <definedName name="Availability" localSheetId="12">Nov!#REF!</definedName>
    <definedName name="Availability" localSheetId="11">Oct!#REF!</definedName>
    <definedName name="Availability" localSheetId="10">Sep!#REF!</definedName>
    <definedName name="Availability">#REF!</definedName>
    <definedName name="Distribution" localSheetId="1">'Annual Performance Report'!#REF!</definedName>
    <definedName name="Distribution" localSheetId="5">Apr!#REF!</definedName>
    <definedName name="Distribution" localSheetId="9">Aug!#REF!</definedName>
    <definedName name="Distribution" localSheetId="13">Dec!#REF!</definedName>
    <definedName name="Distribution" localSheetId="3">Feb!#REF!</definedName>
    <definedName name="Distribution" localSheetId="0">#REF!</definedName>
    <definedName name="Distribution" localSheetId="2">Jan!#REF!</definedName>
    <definedName name="Distribution" localSheetId="8">Jul!#REF!</definedName>
    <definedName name="Distribution" localSheetId="7">Jun!#REF!</definedName>
    <definedName name="Distribution" localSheetId="4">Mar!#REF!</definedName>
    <definedName name="Distribution" localSheetId="6">May!#REF!</definedName>
    <definedName name="Distribution" localSheetId="12">Nov!#REF!</definedName>
    <definedName name="Distribution" localSheetId="11">Oct!#REF!</definedName>
    <definedName name="Distribution" localSheetId="10">Sep!#REF!</definedName>
    <definedName name="Distribution">#REF!</definedName>
    <definedName name="EXAMPLES" localSheetId="1">#REF!</definedName>
    <definedName name="EXAMPLES" localSheetId="5">#REF!</definedName>
    <definedName name="EXAMPLES" localSheetId="9">#REF!</definedName>
    <definedName name="EXAMPLES" localSheetId="13">#REF!</definedName>
    <definedName name="EXAMPLES" localSheetId="3">#REF!</definedName>
    <definedName name="EXAMPLES" localSheetId="0">#REF!</definedName>
    <definedName name="EXAMPLES" localSheetId="2">#REF!</definedName>
    <definedName name="EXAMPLES" localSheetId="8">#REF!</definedName>
    <definedName name="EXAMPLES" localSheetId="7">#REF!</definedName>
    <definedName name="EXAMPLES" localSheetId="4">#REF!</definedName>
    <definedName name="EXAMPLES" localSheetId="6">#REF!</definedName>
    <definedName name="EXAMPLES" localSheetId="12">#REF!</definedName>
    <definedName name="EXAMPLES" localSheetId="11">#REF!</definedName>
    <definedName name="EXAMPLES" localSheetId="10">#REF!</definedName>
    <definedName name="EXAMPLES">#REF!</definedName>
    <definedName name="f" localSheetId="1">#REF!</definedName>
    <definedName name="f" localSheetId="5">#REF!</definedName>
    <definedName name="f" localSheetId="9">#REF!</definedName>
    <definedName name="f" localSheetId="13">#REF!</definedName>
    <definedName name="f" localSheetId="3">#REF!</definedName>
    <definedName name="f" localSheetId="2">#REF!</definedName>
    <definedName name="f" localSheetId="8">#REF!</definedName>
    <definedName name="f" localSheetId="7">#REF!</definedName>
    <definedName name="f" localSheetId="4">#REF!</definedName>
    <definedName name="f" localSheetId="6">#REF!</definedName>
    <definedName name="f" localSheetId="12">#REF!</definedName>
    <definedName name="f" localSheetId="11">#REF!</definedName>
    <definedName name="f" localSheetId="10">#REF!</definedName>
    <definedName name="f">#REF!</definedName>
    <definedName name="ff" localSheetId="1">#REF!</definedName>
    <definedName name="ff" localSheetId="5">#REF!</definedName>
    <definedName name="ff" localSheetId="9">#REF!</definedName>
    <definedName name="ff" localSheetId="13">#REF!</definedName>
    <definedName name="ff" localSheetId="3">#REF!</definedName>
    <definedName name="ff" localSheetId="2">#REF!</definedName>
    <definedName name="ff" localSheetId="8">#REF!</definedName>
    <definedName name="ff" localSheetId="7">#REF!</definedName>
    <definedName name="ff" localSheetId="4">#REF!</definedName>
    <definedName name="ff" localSheetId="6">#REF!</definedName>
    <definedName name="ff" localSheetId="12">#REF!</definedName>
    <definedName name="ff" localSheetId="11">#REF!</definedName>
    <definedName name="ff" localSheetId="10">#REF!</definedName>
    <definedName name="ff">#REF!</definedName>
    <definedName name="Fire" localSheetId="1">'Annual Performance Report'!#REF!</definedName>
    <definedName name="Fire" localSheetId="5">Apr!#REF!</definedName>
    <definedName name="Fire" localSheetId="9">Aug!#REF!</definedName>
    <definedName name="Fire" localSheetId="13">Dec!#REF!</definedName>
    <definedName name="Fire" localSheetId="3">Feb!#REF!</definedName>
    <definedName name="Fire" localSheetId="0">#REF!</definedName>
    <definedName name="Fire" localSheetId="2">Jan!#REF!</definedName>
    <definedName name="Fire" localSheetId="8">Jul!#REF!</definedName>
    <definedName name="Fire" localSheetId="7">Jun!#REF!</definedName>
    <definedName name="Fire" localSheetId="4">Mar!#REF!</definedName>
    <definedName name="Fire" localSheetId="6">May!#REF!</definedName>
    <definedName name="Fire" localSheetId="12">Nov!#REF!</definedName>
    <definedName name="Fire" localSheetId="11">Oct!#REF!</definedName>
    <definedName name="Fire" localSheetId="10">Sep!#REF!</definedName>
    <definedName name="Fire">#REF!</definedName>
    <definedName name="hä" localSheetId="1">'[1]Data-Table'!#REF!</definedName>
    <definedName name="hä" localSheetId="5">'[1]Data-Table'!#REF!</definedName>
    <definedName name="hä" localSheetId="9">'[1]Data-Table'!#REF!</definedName>
    <definedName name="hä" localSheetId="13">'[1]Data-Table'!#REF!</definedName>
    <definedName name="hä" localSheetId="3">'[1]Data-Table'!#REF!</definedName>
    <definedName name="hä" localSheetId="2">'[1]Data-Table'!#REF!</definedName>
    <definedName name="hä" localSheetId="8">'[1]Data-Table'!#REF!</definedName>
    <definedName name="hä" localSheetId="7">'[1]Data-Table'!#REF!</definedName>
    <definedName name="hä" localSheetId="4">'[1]Data-Table'!#REF!</definedName>
    <definedName name="hä" localSheetId="6">'[1]Data-Table'!#REF!</definedName>
    <definedName name="hä" localSheetId="12">'[1]Data-Table'!#REF!</definedName>
    <definedName name="hä" localSheetId="11">'[1]Data-Table'!#REF!</definedName>
    <definedName name="hä" localSheetId="10">'[1]Data-Table'!#REF!</definedName>
    <definedName name="hä">'[1]Data-Table'!#REF!</definedName>
    <definedName name="Heat" localSheetId="1">'Annual Performance Report'!#REF!</definedName>
    <definedName name="Heat" localSheetId="5">Apr!#REF!</definedName>
    <definedName name="Heat" localSheetId="9">Aug!#REF!</definedName>
    <definedName name="Heat" localSheetId="13">Dec!#REF!</definedName>
    <definedName name="Heat" localSheetId="3">Feb!#REF!</definedName>
    <definedName name="Heat" localSheetId="0">#REF!</definedName>
    <definedName name="Heat" localSheetId="2">Jan!#REF!</definedName>
    <definedName name="Heat" localSheetId="8">Jul!#REF!</definedName>
    <definedName name="Heat" localSheetId="7">Jun!#REF!</definedName>
    <definedName name="Heat" localSheetId="4">Mar!#REF!</definedName>
    <definedName name="Heat" localSheetId="6">May!#REF!</definedName>
    <definedName name="Heat" localSheetId="12">Nov!#REF!</definedName>
    <definedName name="Heat" localSheetId="11">Oct!#REF!</definedName>
    <definedName name="Heat" localSheetId="10">Sep!#REF!</definedName>
    <definedName name="Heat">#REF!</definedName>
    <definedName name="hh" localSheetId="1">#REF!</definedName>
    <definedName name="hh" localSheetId="5">#REF!</definedName>
    <definedName name="hh" localSheetId="9">#REF!</definedName>
    <definedName name="hh" localSheetId="13">#REF!</definedName>
    <definedName name="hh" localSheetId="3">#REF!</definedName>
    <definedName name="hh" localSheetId="2">#REF!</definedName>
    <definedName name="hh" localSheetId="8">#REF!</definedName>
    <definedName name="hh" localSheetId="7">#REF!</definedName>
    <definedName name="hh" localSheetId="4">#REF!</definedName>
    <definedName name="hh" localSheetId="6">#REF!</definedName>
    <definedName name="hh" localSheetId="12">#REF!</definedName>
    <definedName name="hh" localSheetId="11">#REF!</definedName>
    <definedName name="hh" localSheetId="10">#REF!</definedName>
    <definedName name="hh">#REF!</definedName>
    <definedName name="Jan" localSheetId="1">#REF!</definedName>
    <definedName name="Jan" localSheetId="5">#REF!</definedName>
    <definedName name="Jan" localSheetId="9">#REF!</definedName>
    <definedName name="Jan" localSheetId="13">#REF!</definedName>
    <definedName name="Jan" localSheetId="3">#REF!</definedName>
    <definedName name="Jan" localSheetId="2">#REF!</definedName>
    <definedName name="Jan" localSheetId="8">#REF!</definedName>
    <definedName name="Jan" localSheetId="7">#REF!</definedName>
    <definedName name="Jan" localSheetId="4">#REF!</definedName>
    <definedName name="Jan" localSheetId="6">#REF!</definedName>
    <definedName name="Jan" localSheetId="12">#REF!</definedName>
    <definedName name="Jan" localSheetId="11">#REF!</definedName>
    <definedName name="Jan" localSheetId="10">#REF!</definedName>
    <definedName name="Jan">#REF!</definedName>
    <definedName name="KPI" localSheetId="1">#REF!</definedName>
    <definedName name="KPI" localSheetId="5">#REF!</definedName>
    <definedName name="KPI" localSheetId="9">#REF!</definedName>
    <definedName name="KPI" localSheetId="13">#REF!</definedName>
    <definedName name="KPI" localSheetId="3">#REF!</definedName>
    <definedName name="KPI" localSheetId="0">#REF!</definedName>
    <definedName name="KPI" localSheetId="2">#REF!</definedName>
    <definedName name="KPI" localSheetId="8">#REF!</definedName>
    <definedName name="KPI" localSheetId="7">#REF!</definedName>
    <definedName name="KPI" localSheetId="4">#REF!</definedName>
    <definedName name="KPI" localSheetId="6">#REF!</definedName>
    <definedName name="KPI" localSheetId="12">#REF!</definedName>
    <definedName name="KPI" localSheetId="11">#REF!</definedName>
    <definedName name="KPI" localSheetId="10">#REF!</definedName>
    <definedName name="KPI">#REF!</definedName>
    <definedName name="KPI´s" localSheetId="1">#REF!</definedName>
    <definedName name="KPI´s" localSheetId="5">#REF!</definedName>
    <definedName name="KPI´s" localSheetId="9">#REF!</definedName>
    <definedName name="KPI´s" localSheetId="13">#REF!</definedName>
    <definedName name="KPI´s" localSheetId="3">#REF!</definedName>
    <definedName name="KPI´s" localSheetId="0">#REF!</definedName>
    <definedName name="KPI´s" localSheetId="2">#REF!</definedName>
    <definedName name="KPI´s" localSheetId="8">#REF!</definedName>
    <definedName name="KPI´s" localSheetId="7">#REF!</definedName>
    <definedName name="KPI´s" localSheetId="4">#REF!</definedName>
    <definedName name="KPI´s" localSheetId="6">#REF!</definedName>
    <definedName name="KPI´s" localSheetId="12">#REF!</definedName>
    <definedName name="KPI´s" localSheetId="11">#REF!</definedName>
    <definedName name="KPI´s" localSheetId="10">#REF!</definedName>
    <definedName name="KPI´s">#REF!</definedName>
    <definedName name="KPIS" localSheetId="1">#REF!</definedName>
    <definedName name="KPIS" localSheetId="5">#REF!</definedName>
    <definedName name="KPIS" localSheetId="9">#REF!</definedName>
    <definedName name="KPIS" localSheetId="13">#REF!</definedName>
    <definedName name="KPIS" localSheetId="3">#REF!</definedName>
    <definedName name="KPIS" localSheetId="0">#REF!</definedName>
    <definedName name="KPIS" localSheetId="2">#REF!</definedName>
    <definedName name="KPIS" localSheetId="8">#REF!</definedName>
    <definedName name="KPIS" localSheetId="7">#REF!</definedName>
    <definedName name="KPIS" localSheetId="4">#REF!</definedName>
    <definedName name="KPIS" localSheetId="6">#REF!</definedName>
    <definedName name="KPIS" localSheetId="12">#REF!</definedName>
    <definedName name="KPIS" localSheetId="11">#REF!</definedName>
    <definedName name="KPIS" localSheetId="10">#REF!</definedName>
    <definedName name="KPIS">#REF!</definedName>
    <definedName name="Monitoring" localSheetId="1">'Annual Performance Report'!#REF!</definedName>
    <definedName name="Monitoring" localSheetId="5">Apr!#REF!</definedName>
    <definedName name="Monitoring" localSheetId="9">Aug!#REF!</definedName>
    <definedName name="Monitoring" localSheetId="13">Dec!#REF!</definedName>
    <definedName name="Monitoring" localSheetId="3">Feb!#REF!</definedName>
    <definedName name="Monitoring" localSheetId="0">#REF!</definedName>
    <definedName name="Monitoring" localSheetId="2">Jan!#REF!</definedName>
    <definedName name="Monitoring" localSheetId="8">Jul!#REF!</definedName>
    <definedName name="Monitoring" localSheetId="7">Jun!#REF!</definedName>
    <definedName name="Monitoring" localSheetId="4">Mar!#REF!</definedName>
    <definedName name="Monitoring" localSheetId="6">May!#REF!</definedName>
    <definedName name="Monitoring" localSheetId="12">Nov!#REF!</definedName>
    <definedName name="Monitoring" localSheetId="11">Oct!#REF!</definedName>
    <definedName name="Monitoring" localSheetId="10">Sep!#REF!</definedName>
    <definedName name="Monitoring">#REF!</definedName>
    <definedName name="Percentage_steps_evaluated">[2]Sheet1!$B$11:$B$15</definedName>
    <definedName name="Pillar" localSheetId="1">#REF!</definedName>
    <definedName name="Pillar" localSheetId="5">#REF!</definedName>
    <definedName name="Pillar" localSheetId="9">#REF!</definedName>
    <definedName name="Pillar" localSheetId="13">#REF!</definedName>
    <definedName name="Pillar" localSheetId="3">#REF!</definedName>
    <definedName name="Pillar" localSheetId="0">#REF!</definedName>
    <definedName name="Pillar" localSheetId="2">#REF!</definedName>
    <definedName name="Pillar" localSheetId="8">#REF!</definedName>
    <definedName name="Pillar" localSheetId="7">#REF!</definedName>
    <definedName name="Pillar" localSheetId="4">#REF!</definedName>
    <definedName name="Pillar" localSheetId="6">#REF!</definedName>
    <definedName name="Pillar" localSheetId="12">#REF!</definedName>
    <definedName name="Pillar" localSheetId="11">#REF!</definedName>
    <definedName name="Pillar" localSheetId="10">#REF!</definedName>
    <definedName name="Pillar">#REF!</definedName>
    <definedName name="Pillars" localSheetId="1">#REF!</definedName>
    <definedName name="Pillars" localSheetId="5">#REF!</definedName>
    <definedName name="Pillars" localSheetId="9">#REF!</definedName>
    <definedName name="Pillars" localSheetId="13">#REF!</definedName>
    <definedName name="Pillars" localSheetId="3">#REF!</definedName>
    <definedName name="Pillars" localSheetId="0">#REF!</definedName>
    <definedName name="Pillars" localSheetId="2">#REF!</definedName>
    <definedName name="Pillars" localSheetId="8">#REF!</definedName>
    <definedName name="Pillars" localSheetId="7">#REF!</definedName>
    <definedName name="Pillars" localSheetId="4">#REF!</definedName>
    <definedName name="Pillars" localSheetId="6">#REF!</definedName>
    <definedName name="Pillars" localSheetId="12">#REF!</definedName>
    <definedName name="Pillars" localSheetId="11">#REF!</definedName>
    <definedName name="Pillars" localSheetId="10">#REF!</definedName>
    <definedName name="Pillars">#REF!</definedName>
    <definedName name="Pillars2" localSheetId="1">#REF!</definedName>
    <definedName name="Pillars2" localSheetId="5">#REF!</definedName>
    <definedName name="Pillars2" localSheetId="9">#REF!</definedName>
    <definedName name="Pillars2" localSheetId="13">#REF!</definedName>
    <definedName name="Pillars2" localSheetId="3">#REF!</definedName>
    <definedName name="Pillars2" localSheetId="0">#REF!</definedName>
    <definedName name="Pillars2" localSheetId="2">#REF!</definedName>
    <definedName name="Pillars2" localSheetId="8">#REF!</definedName>
    <definedName name="Pillars2" localSheetId="7">#REF!</definedName>
    <definedName name="Pillars2" localSheetId="4">#REF!</definedName>
    <definedName name="Pillars2" localSheetId="6">#REF!</definedName>
    <definedName name="Pillars2" localSheetId="12">#REF!</definedName>
    <definedName name="Pillars2" localSheetId="11">#REF!</definedName>
    <definedName name="Pillars2" localSheetId="10">#REF!</definedName>
    <definedName name="Pillars2">#REF!</definedName>
    <definedName name="Pillars3" localSheetId="1">#REF!</definedName>
    <definedName name="Pillars3" localSheetId="5">#REF!</definedName>
    <definedName name="Pillars3" localSheetId="9">#REF!</definedName>
    <definedName name="Pillars3" localSheetId="13">#REF!</definedName>
    <definedName name="Pillars3" localSheetId="3">#REF!</definedName>
    <definedName name="Pillars3" localSheetId="0">#REF!</definedName>
    <definedName name="Pillars3" localSheetId="2">#REF!</definedName>
    <definedName name="Pillars3" localSheetId="8">#REF!</definedName>
    <definedName name="Pillars3" localSheetId="7">#REF!</definedName>
    <definedName name="Pillars3" localSheetId="4">#REF!</definedName>
    <definedName name="Pillars3" localSheetId="6">#REF!</definedName>
    <definedName name="Pillars3" localSheetId="12">#REF!</definedName>
    <definedName name="Pillars3" localSheetId="11">#REF!</definedName>
    <definedName name="Pillars3" localSheetId="10">#REF!</definedName>
    <definedName name="Pillars3">#REF!</definedName>
    <definedName name="Power" localSheetId="1">'Annual Performance Report'!#REF!</definedName>
    <definedName name="Power" localSheetId="5">Apr!#REF!</definedName>
    <definedName name="Power" localSheetId="9">Aug!#REF!</definedName>
    <definedName name="Power" localSheetId="13">Dec!#REF!</definedName>
    <definedName name="Power" localSheetId="3">Feb!#REF!</definedName>
    <definedName name="Power" localSheetId="0">#REF!</definedName>
    <definedName name="Power" localSheetId="2">Jan!#REF!</definedName>
    <definedName name="Power" localSheetId="8">Jul!#REF!</definedName>
    <definedName name="Power" localSheetId="7">Jun!#REF!</definedName>
    <definedName name="Power" localSheetId="4">Mar!#REF!</definedName>
    <definedName name="Power" localSheetId="6">May!#REF!</definedName>
    <definedName name="Power" localSheetId="12">Nov!#REF!</definedName>
    <definedName name="Power" localSheetId="11">Oct!#REF!</definedName>
    <definedName name="Power" localSheetId="10">Sep!#REF!</definedName>
    <definedName name="Power">#REF!</definedName>
    <definedName name="_xlnm.Print_Area" localSheetId="1">'Annual Performance Report'!$A$1:$AP$68</definedName>
    <definedName name="_xlnm.Print_Area" localSheetId="5">Apr!$A$1:$AQ$29</definedName>
    <definedName name="_xlnm.Print_Area" localSheetId="9">Aug!$A$1:$AQ$29</definedName>
    <definedName name="_xlnm.Print_Area" localSheetId="13">Dec!$A$1:$AQ$29</definedName>
    <definedName name="_xlnm.Print_Area" localSheetId="3">Feb!$A$1:$AQ$29</definedName>
    <definedName name="_xlnm.Print_Area" localSheetId="2">Jan!$A$1:$AQ$29</definedName>
    <definedName name="_xlnm.Print_Area" localSheetId="8">Jul!$A$1:$AQ$29</definedName>
    <definedName name="_xlnm.Print_Area" localSheetId="7">Jun!$A$1:$AQ$29</definedName>
    <definedName name="_xlnm.Print_Area" localSheetId="4">Mar!$A$1:$AQ$29</definedName>
    <definedName name="_xlnm.Print_Area" localSheetId="6">May!$A$1:$AQ$29</definedName>
    <definedName name="_xlnm.Print_Area" localSheetId="12">Nov!$A$1:$AQ$29</definedName>
    <definedName name="_xlnm.Print_Area" localSheetId="11">Oct!$A$1:$AQ$29</definedName>
    <definedName name="_xlnm.Print_Area" localSheetId="10">Sep!$A$1:$AQ$29</definedName>
    <definedName name="Protection" localSheetId="1">'Annual Performance Report'!#REF!</definedName>
    <definedName name="Protection" localSheetId="5">Apr!#REF!</definedName>
    <definedName name="Protection" localSheetId="9">Aug!#REF!</definedName>
    <definedName name="Protection" localSheetId="13">Dec!#REF!</definedName>
    <definedName name="Protection" localSheetId="3">Feb!#REF!</definedName>
    <definedName name="Protection" localSheetId="0">#REF!</definedName>
    <definedName name="Protection" localSheetId="2">Jan!#REF!</definedName>
    <definedName name="Protection" localSheetId="8">Jul!#REF!</definedName>
    <definedName name="Protection" localSheetId="7">Jun!#REF!</definedName>
    <definedName name="Protection" localSheetId="4">Mar!#REF!</definedName>
    <definedName name="Protection" localSheetId="6">May!#REF!</definedName>
    <definedName name="Protection" localSheetId="12">Nov!#REF!</definedName>
    <definedName name="Protection" localSheetId="11">Oct!#REF!</definedName>
    <definedName name="Protection" localSheetId="10">Sep!#REF!</definedName>
    <definedName name="Protection">#REF!</definedName>
    <definedName name="REFERENCE" localSheetId="1">#REF!</definedName>
    <definedName name="REFERENCE" localSheetId="5">#REF!</definedName>
    <definedName name="REFERENCE" localSheetId="9">#REF!</definedName>
    <definedName name="REFERENCE" localSheetId="13">#REF!</definedName>
    <definedName name="REFERENCE" localSheetId="3">#REF!</definedName>
    <definedName name="REFERENCE" localSheetId="0">#REF!</definedName>
    <definedName name="REFERENCE" localSheetId="2">#REF!</definedName>
    <definedName name="REFERENCE" localSheetId="8">#REF!</definedName>
    <definedName name="REFERENCE" localSheetId="7">#REF!</definedName>
    <definedName name="REFERENCE" localSheetId="4">#REF!</definedName>
    <definedName name="REFERENCE" localSheetId="6">#REF!</definedName>
    <definedName name="REFERENCE" localSheetId="12">#REF!</definedName>
    <definedName name="REFERENCE" localSheetId="11">#REF!</definedName>
    <definedName name="REFERENCE" localSheetId="10">#REF!</definedName>
    <definedName name="REFERENCE">#REF!</definedName>
    <definedName name="Rep." localSheetId="1">#REF!</definedName>
    <definedName name="Rep." localSheetId="5">#REF!</definedName>
    <definedName name="Rep." localSheetId="9">#REF!</definedName>
    <definedName name="Rep." localSheetId="13">#REF!</definedName>
    <definedName name="Rep." localSheetId="3">#REF!</definedName>
    <definedName name="Rep." localSheetId="0">#REF!</definedName>
    <definedName name="Rep." localSheetId="2">#REF!</definedName>
    <definedName name="Rep." localSheetId="8">#REF!</definedName>
    <definedName name="Rep." localSheetId="7">#REF!</definedName>
    <definedName name="Rep." localSheetId="4">#REF!</definedName>
    <definedName name="Rep." localSheetId="6">#REF!</definedName>
    <definedName name="Rep." localSheetId="12">#REF!</definedName>
    <definedName name="Rep." localSheetId="11">#REF!</definedName>
    <definedName name="Rep." localSheetId="10">#REF!</definedName>
    <definedName name="Rep.">#REF!</definedName>
    <definedName name="Repetition" localSheetId="1">#REF!</definedName>
    <definedName name="Repetition" localSheetId="5">#REF!</definedName>
    <definedName name="Repetition" localSheetId="9">#REF!</definedName>
    <definedName name="Repetition" localSheetId="13">#REF!</definedName>
    <definedName name="Repetition" localSheetId="3">#REF!</definedName>
    <definedName name="Repetition" localSheetId="0">#REF!</definedName>
    <definedName name="Repetition" localSheetId="2">#REF!</definedName>
    <definedName name="Repetition" localSheetId="8">#REF!</definedName>
    <definedName name="Repetition" localSheetId="7">#REF!</definedName>
    <definedName name="Repetition" localSheetId="4">#REF!</definedName>
    <definedName name="Repetition" localSheetId="6">#REF!</definedName>
    <definedName name="Repetition" localSheetId="12">#REF!</definedName>
    <definedName name="Repetition" localSheetId="11">#REF!</definedName>
    <definedName name="Repetition" localSheetId="10">#REF!</definedName>
    <definedName name="Repetition">#REF!</definedName>
    <definedName name="Security" localSheetId="1">'Annual Performance Report'!#REF!</definedName>
    <definedName name="Security" localSheetId="5">Apr!#REF!</definedName>
    <definedName name="Security" localSheetId="9">Aug!#REF!</definedName>
    <definedName name="Security" localSheetId="13">Dec!#REF!</definedName>
    <definedName name="Security" localSheetId="3">Feb!#REF!</definedName>
    <definedName name="Security" localSheetId="0">#REF!</definedName>
    <definedName name="Security" localSheetId="2">Jan!#REF!</definedName>
    <definedName name="Security" localSheetId="8">Jul!#REF!</definedName>
    <definedName name="Security" localSheetId="7">Jun!#REF!</definedName>
    <definedName name="Security" localSheetId="4">Mar!#REF!</definedName>
    <definedName name="Security" localSheetId="6">May!#REF!</definedName>
    <definedName name="Security" localSheetId="12">Nov!#REF!</definedName>
    <definedName name="Security" localSheetId="11">Oct!#REF!</definedName>
    <definedName name="Security" localSheetId="10">Sep!#REF!</definedName>
    <definedName name="Security">#REF!</definedName>
    <definedName name="SERVICECATEGORY" localSheetId="1">#REF!</definedName>
    <definedName name="SERVICECATEGORY" localSheetId="5">#REF!</definedName>
    <definedName name="SERVICECATEGORY" localSheetId="9">#REF!</definedName>
    <definedName name="SERVICECATEGORY" localSheetId="13">#REF!</definedName>
    <definedName name="SERVICECATEGORY" localSheetId="3">#REF!</definedName>
    <definedName name="SERVICECATEGORY" localSheetId="0">#REF!</definedName>
    <definedName name="SERVICECATEGORY" localSheetId="2">#REF!</definedName>
    <definedName name="SERVICECATEGORY" localSheetId="8">#REF!</definedName>
    <definedName name="SERVICECATEGORY" localSheetId="7">#REF!</definedName>
    <definedName name="SERVICECATEGORY" localSheetId="4">#REF!</definedName>
    <definedName name="SERVICECATEGORY" localSheetId="6">#REF!</definedName>
    <definedName name="SERVICECATEGORY" localSheetId="12">#REF!</definedName>
    <definedName name="SERVICECATEGORY" localSheetId="11">#REF!</definedName>
    <definedName name="SERVICECATEGORY" localSheetId="10">#REF!</definedName>
    <definedName name="SERVICECATEGOR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13" i="41" l="1"/>
  <c r="I53" i="19"/>
  <c r="E44" i="19"/>
  <c r="E43" i="19"/>
  <c r="D44" i="19"/>
  <c r="D43" i="19"/>
  <c r="E41" i="19"/>
  <c r="E40" i="19"/>
  <c r="D41" i="19"/>
  <c r="D40" i="19"/>
  <c r="E29" i="19"/>
  <c r="E28" i="19"/>
  <c r="D29" i="19"/>
  <c r="D28" i="19"/>
  <c r="E26" i="19"/>
  <c r="E25" i="19"/>
  <c r="D26" i="19"/>
  <c r="D25" i="19"/>
  <c r="E23" i="19"/>
  <c r="E22" i="19"/>
  <c r="D23" i="19"/>
  <c r="D22" i="19"/>
  <c r="E20" i="19"/>
  <c r="E19" i="19"/>
  <c r="D20" i="19"/>
  <c r="D19" i="19"/>
  <c r="E17" i="19"/>
  <c r="E16" i="19"/>
  <c r="D17" i="19"/>
  <c r="D16" i="19"/>
  <c r="R14" i="46" l="1"/>
  <c r="AO12" i="46"/>
  <c r="AN12" i="46"/>
  <c r="AM12" i="46"/>
  <c r="AL12" i="46"/>
  <c r="AK12" i="46"/>
  <c r="AR12" i="46" s="1"/>
  <c r="AS12" i="46" s="1"/>
  <c r="AR11" i="46"/>
  <c r="AS11" i="46" s="1"/>
  <c r="AO11" i="46"/>
  <c r="AN11" i="46"/>
  <c r="AM11" i="46"/>
  <c r="AL11" i="46"/>
  <c r="AK11" i="46"/>
  <c r="AJ11" i="46"/>
  <c r="AQ11" i="46" s="1"/>
  <c r="AO10" i="46"/>
  <c r="AN10" i="46"/>
  <c r="AM10" i="46"/>
  <c r="AL10" i="46"/>
  <c r="AK10" i="46"/>
  <c r="AR10" i="46" s="1"/>
  <c r="AS10" i="46" s="1"/>
  <c r="AJ10" i="46"/>
  <c r="AQ10" i="46" s="1"/>
  <c r="AQ9" i="46"/>
  <c r="AO9" i="46"/>
  <c r="AN9" i="46"/>
  <c r="AM9" i="46"/>
  <c r="AL9" i="46"/>
  <c r="AK9" i="46"/>
  <c r="AR9" i="46" s="1"/>
  <c r="AS9" i="46" s="1"/>
  <c r="AJ9" i="46"/>
  <c r="AO8" i="46"/>
  <c r="AN8" i="46"/>
  <c r="AM8" i="46"/>
  <c r="AL8" i="46"/>
  <c r="AK8" i="46"/>
  <c r="AO7" i="46"/>
  <c r="AN7" i="46"/>
  <c r="AM7" i="46"/>
  <c r="AL7" i="46"/>
  <c r="AK7" i="46"/>
  <c r="AO6" i="46"/>
  <c r="AN6" i="46"/>
  <c r="AM6" i="46"/>
  <c r="AL6" i="46"/>
  <c r="AK6" i="46"/>
  <c r="AR6" i="46" s="1"/>
  <c r="AS6" i="46" s="1"/>
  <c r="AJ6" i="46"/>
  <c r="AQ6" i="46" s="1"/>
  <c r="R14" i="45"/>
  <c r="AR12" i="45"/>
  <c r="AS12" i="45" s="1"/>
  <c r="AO12" i="45"/>
  <c r="AN12" i="45"/>
  <c r="AM12" i="45"/>
  <c r="AL12" i="45"/>
  <c r="AK12" i="45"/>
  <c r="AQ11" i="45"/>
  <c r="AO11" i="45"/>
  <c r="AN11" i="45"/>
  <c r="AM11" i="45"/>
  <c r="AL11" i="45"/>
  <c r="AK11" i="45"/>
  <c r="AR11" i="45" s="1"/>
  <c r="AS11" i="45" s="1"/>
  <c r="AJ11" i="45"/>
  <c r="AR10" i="45"/>
  <c r="AS10" i="45" s="1"/>
  <c r="AO10" i="45"/>
  <c r="AN10" i="45"/>
  <c r="AM10" i="45"/>
  <c r="AL10" i="45"/>
  <c r="AK10" i="45"/>
  <c r="AJ10" i="45"/>
  <c r="AQ10" i="45" s="1"/>
  <c r="AO9" i="45"/>
  <c r="AN9" i="45"/>
  <c r="AM9" i="45"/>
  <c r="AL9" i="45"/>
  <c r="AK9" i="45"/>
  <c r="AR9" i="45" s="1"/>
  <c r="AS9" i="45" s="1"/>
  <c r="AJ9" i="45"/>
  <c r="AQ9" i="45" s="1"/>
  <c r="AO8" i="45"/>
  <c r="AN8" i="45"/>
  <c r="AM8" i="45"/>
  <c r="AL8" i="45"/>
  <c r="AK8" i="45"/>
  <c r="AO7" i="45"/>
  <c r="AN7" i="45"/>
  <c r="AM7" i="45"/>
  <c r="AL7" i="45"/>
  <c r="AK7" i="45"/>
  <c r="AQ6" i="45"/>
  <c r="AQ14" i="45" s="1"/>
  <c r="AN17" i="45" s="1"/>
  <c r="AO17" i="45" s="1"/>
  <c r="AO6" i="45"/>
  <c r="AN6" i="45"/>
  <c r="AM6" i="45"/>
  <c r="AR6" i="45" s="1"/>
  <c r="AS6" i="45" s="1"/>
  <c r="AS14" i="45" s="1"/>
  <c r="AN18" i="45" s="1"/>
  <c r="AO18" i="45" s="1"/>
  <c r="AL6" i="45"/>
  <c r="AK6" i="45"/>
  <c r="AJ6" i="45"/>
  <c r="R14" i="44"/>
  <c r="AR12" i="44"/>
  <c r="AS12" i="44" s="1"/>
  <c r="AO12" i="44"/>
  <c r="AN12" i="44"/>
  <c r="AM12" i="44"/>
  <c r="AL12" i="44"/>
  <c r="AK12" i="44"/>
  <c r="AQ11" i="44"/>
  <c r="AO11" i="44"/>
  <c r="AR11" i="44" s="1"/>
  <c r="AS11" i="44" s="1"/>
  <c r="AN11" i="44"/>
  <c r="AM11" i="44"/>
  <c r="AL11" i="44"/>
  <c r="AK11" i="44"/>
  <c r="AJ11" i="44"/>
  <c r="AO10" i="44"/>
  <c r="AN10" i="44"/>
  <c r="AR10" i="44" s="1"/>
  <c r="AS10" i="44" s="1"/>
  <c r="AM10" i="44"/>
  <c r="AL10" i="44"/>
  <c r="AK10" i="44"/>
  <c r="AJ10" i="44"/>
  <c r="AQ10" i="44" s="1"/>
  <c r="AO9" i="44"/>
  <c r="AN9" i="44"/>
  <c r="AM9" i="44"/>
  <c r="AL9" i="44"/>
  <c r="AK9" i="44"/>
  <c r="AJ9" i="44"/>
  <c r="AQ9" i="44" s="1"/>
  <c r="AO8" i="44"/>
  <c r="AN8" i="44"/>
  <c r="AM8" i="44"/>
  <c r="AL8" i="44"/>
  <c r="AK8" i="44"/>
  <c r="AR8" i="44" s="1"/>
  <c r="AS8" i="44" s="1"/>
  <c r="AO7" i="44"/>
  <c r="AN7" i="44"/>
  <c r="AM7" i="44"/>
  <c r="AL7" i="44"/>
  <c r="AK7" i="44"/>
  <c r="AO6" i="44"/>
  <c r="AN6" i="44"/>
  <c r="AM6" i="44"/>
  <c r="AR6" i="44" s="1"/>
  <c r="AS6" i="44" s="1"/>
  <c r="AL6" i="44"/>
  <c r="AK6" i="44"/>
  <c r="AJ6" i="44"/>
  <c r="AQ6" i="44" s="1"/>
  <c r="AS14" i="40"/>
  <c r="AQ14" i="40"/>
  <c r="AR7" i="40"/>
  <c r="AS7" i="40" s="1"/>
  <c r="AR8" i="40"/>
  <c r="AS8" i="40"/>
  <c r="AK7" i="40"/>
  <c r="AL7" i="40"/>
  <c r="AM7" i="40"/>
  <c r="AN7" i="40"/>
  <c r="AO7" i="40"/>
  <c r="AK8" i="40"/>
  <c r="AL8" i="40"/>
  <c r="AM8" i="40"/>
  <c r="AN8" i="40"/>
  <c r="AO8" i="40"/>
  <c r="R14" i="43"/>
  <c r="AO12" i="43"/>
  <c r="AN12" i="43"/>
  <c r="AM12" i="43"/>
  <c r="AL12" i="43"/>
  <c r="AK12" i="43"/>
  <c r="AR12" i="43" s="1"/>
  <c r="AS12" i="43" s="1"/>
  <c r="AO11" i="43"/>
  <c r="AN11" i="43"/>
  <c r="AM11" i="43"/>
  <c r="AL11" i="43"/>
  <c r="AK11" i="43"/>
  <c r="AR11" i="43" s="1"/>
  <c r="AS11" i="43" s="1"/>
  <c r="AJ11" i="43"/>
  <c r="AQ11" i="43" s="1"/>
  <c r="AQ10" i="43"/>
  <c r="AO10" i="43"/>
  <c r="AN10" i="43"/>
  <c r="AM10" i="43"/>
  <c r="AL10" i="43"/>
  <c r="AK10" i="43"/>
  <c r="AJ10" i="43"/>
  <c r="AQ9" i="43"/>
  <c r="AO9" i="43"/>
  <c r="AN9" i="43"/>
  <c r="AM9" i="43"/>
  <c r="AL9" i="43"/>
  <c r="AK9" i="43"/>
  <c r="AJ9" i="43"/>
  <c r="AO8" i="43"/>
  <c r="AN8" i="43"/>
  <c r="AM8" i="43"/>
  <c r="AL8" i="43"/>
  <c r="AK8" i="43"/>
  <c r="AO7" i="43"/>
  <c r="AN7" i="43"/>
  <c r="AM7" i="43"/>
  <c r="AL7" i="43"/>
  <c r="AK7" i="43"/>
  <c r="AO6" i="43"/>
  <c r="AN6" i="43"/>
  <c r="AM6" i="43"/>
  <c r="AL6" i="43"/>
  <c r="AK6" i="43"/>
  <c r="AJ6" i="43"/>
  <c r="AQ6" i="43" s="1"/>
  <c r="R14" i="42"/>
  <c r="AO12" i="42"/>
  <c r="AN12" i="42"/>
  <c r="AR12" i="42" s="1"/>
  <c r="AS12" i="42" s="1"/>
  <c r="AM12" i="42"/>
  <c r="AL12" i="42"/>
  <c r="AK12" i="42"/>
  <c r="AQ11" i="42"/>
  <c r="AO11" i="42"/>
  <c r="AN11" i="42"/>
  <c r="AM11" i="42"/>
  <c r="AL11" i="42"/>
  <c r="AK11" i="42"/>
  <c r="AR11" i="42" s="1"/>
  <c r="AS11" i="42" s="1"/>
  <c r="AJ11" i="42"/>
  <c r="AQ10" i="42"/>
  <c r="AO10" i="42"/>
  <c r="AR10" i="42" s="1"/>
  <c r="AS10" i="42" s="1"/>
  <c r="AN10" i="42"/>
  <c r="AM10" i="42"/>
  <c r="AL10" i="42"/>
  <c r="AK10" i="42"/>
  <c r="AJ10" i="42"/>
  <c r="AR9" i="42"/>
  <c r="AS9" i="42" s="1"/>
  <c r="AQ9" i="42"/>
  <c r="AO9" i="42"/>
  <c r="AN9" i="42"/>
  <c r="AM9" i="42"/>
  <c r="AL9" i="42"/>
  <c r="AK9" i="42"/>
  <c r="AJ9" i="42"/>
  <c r="AO8" i="42"/>
  <c r="AN8" i="42"/>
  <c r="AM8" i="42"/>
  <c r="AL8" i="42"/>
  <c r="AK8" i="42"/>
  <c r="AO7" i="42"/>
  <c r="AN7" i="42"/>
  <c r="AM7" i="42"/>
  <c r="AL7" i="42"/>
  <c r="AK7" i="42"/>
  <c r="AQ6" i="42"/>
  <c r="AO6" i="42"/>
  <c r="AN6" i="42"/>
  <c r="AM6" i="42"/>
  <c r="AL6" i="42"/>
  <c r="AK6" i="42"/>
  <c r="AR6" i="42" s="1"/>
  <c r="AS6" i="42" s="1"/>
  <c r="AJ6" i="42"/>
  <c r="R14" i="41"/>
  <c r="AO12" i="41"/>
  <c r="AN12" i="41"/>
  <c r="AM12" i="41"/>
  <c r="AL12" i="41"/>
  <c r="AK12" i="41"/>
  <c r="AR12" i="41" s="1"/>
  <c r="AS12" i="41" s="1"/>
  <c r="AR11" i="41"/>
  <c r="AS11" i="41" s="1"/>
  <c r="AO11" i="41"/>
  <c r="AN11" i="41"/>
  <c r="AM11" i="41"/>
  <c r="AL11" i="41"/>
  <c r="AK11" i="41"/>
  <c r="AJ11" i="41"/>
  <c r="AQ11" i="41" s="1"/>
  <c r="AO10" i="41"/>
  <c r="AN10" i="41"/>
  <c r="AM10" i="41"/>
  <c r="AL10" i="41"/>
  <c r="AK10" i="41"/>
  <c r="AJ10" i="41"/>
  <c r="AQ10" i="41" s="1"/>
  <c r="AQ9" i="41"/>
  <c r="AO9" i="41"/>
  <c r="AN9" i="41"/>
  <c r="AM9" i="41"/>
  <c r="AL9" i="41"/>
  <c r="AK9" i="41"/>
  <c r="AJ9" i="41"/>
  <c r="AO8" i="41"/>
  <c r="AN8" i="41"/>
  <c r="AM8" i="41"/>
  <c r="AL8" i="41"/>
  <c r="AK8" i="41"/>
  <c r="AO7" i="41"/>
  <c r="AN7" i="41"/>
  <c r="AM7" i="41"/>
  <c r="AL7" i="41"/>
  <c r="AK7" i="41"/>
  <c r="AO6" i="41"/>
  <c r="AN6" i="41"/>
  <c r="AM6" i="41"/>
  <c r="AL6" i="41"/>
  <c r="AK6" i="41"/>
  <c r="AJ6" i="41"/>
  <c r="AQ6" i="41" s="1"/>
  <c r="R14" i="40"/>
  <c r="AO12" i="40"/>
  <c r="AN12" i="40"/>
  <c r="AM12" i="40"/>
  <c r="AL12" i="40"/>
  <c r="AK12" i="40"/>
  <c r="AR12" i="40" s="1"/>
  <c r="AS12" i="40" s="1"/>
  <c r="AQ11" i="40"/>
  <c r="AO11" i="40"/>
  <c r="AN11" i="40"/>
  <c r="AM11" i="40"/>
  <c r="AL11" i="40"/>
  <c r="AK11" i="40"/>
  <c r="AR11" i="40" s="1"/>
  <c r="AS11" i="40" s="1"/>
  <c r="AJ11" i="40"/>
  <c r="AO10" i="40"/>
  <c r="AN10" i="40"/>
  <c r="AM10" i="40"/>
  <c r="AL10" i="40"/>
  <c r="AR10" i="40" s="1"/>
  <c r="AS10" i="40" s="1"/>
  <c r="AK10" i="40"/>
  <c r="AJ10" i="40"/>
  <c r="AQ10" i="40" s="1"/>
  <c r="AO9" i="40"/>
  <c r="AN9" i="40"/>
  <c r="AM9" i="40"/>
  <c r="AL9" i="40"/>
  <c r="AK9" i="40"/>
  <c r="AR9" i="40" s="1"/>
  <c r="AS9" i="40" s="1"/>
  <c r="AJ9" i="40"/>
  <c r="AQ9" i="40" s="1"/>
  <c r="AQ6" i="40"/>
  <c r="AO6" i="40"/>
  <c r="AN6" i="40"/>
  <c r="AM6" i="40"/>
  <c r="AL6" i="40"/>
  <c r="AK6" i="40"/>
  <c r="AR6" i="40" s="1"/>
  <c r="AS6" i="40" s="1"/>
  <c r="AJ6" i="40"/>
  <c r="R14" i="39"/>
  <c r="AO12" i="39"/>
  <c r="AN12" i="39"/>
  <c r="AM12" i="39"/>
  <c r="AL12" i="39"/>
  <c r="AK12" i="39"/>
  <c r="AO11" i="39"/>
  <c r="AN11" i="39"/>
  <c r="AM11" i="39"/>
  <c r="AL11" i="39"/>
  <c r="AK11" i="39"/>
  <c r="AR11" i="39" s="1"/>
  <c r="AS11" i="39" s="1"/>
  <c r="AJ11" i="39"/>
  <c r="AQ11" i="39" s="1"/>
  <c r="AO10" i="39"/>
  <c r="AN10" i="39"/>
  <c r="AM10" i="39"/>
  <c r="AL10" i="39"/>
  <c r="AK10" i="39"/>
  <c r="AJ10" i="39"/>
  <c r="AQ10" i="39" s="1"/>
  <c r="AR9" i="39"/>
  <c r="AS9" i="39" s="1"/>
  <c r="AO9" i="39"/>
  <c r="AN9" i="39"/>
  <c r="AM9" i="39"/>
  <c r="AL9" i="39"/>
  <c r="AK9" i="39"/>
  <c r="AJ9" i="39"/>
  <c r="AQ9" i="39" s="1"/>
  <c r="AO8" i="39"/>
  <c r="AN8" i="39"/>
  <c r="AM8" i="39"/>
  <c r="AL8" i="39"/>
  <c r="AK8" i="39"/>
  <c r="AO7" i="39"/>
  <c r="AN7" i="39"/>
  <c r="AM7" i="39"/>
  <c r="AL7" i="39"/>
  <c r="AK7" i="39"/>
  <c r="AO6" i="39"/>
  <c r="AN6" i="39"/>
  <c r="AM6" i="39"/>
  <c r="AL6" i="39"/>
  <c r="AK6" i="39"/>
  <c r="AR6" i="39" s="1"/>
  <c r="AS6" i="39" s="1"/>
  <c r="AJ6" i="39"/>
  <c r="AQ6" i="39" s="1"/>
  <c r="R14" i="38"/>
  <c r="AO12" i="38"/>
  <c r="AN12" i="38"/>
  <c r="AM12" i="38"/>
  <c r="AL12" i="38"/>
  <c r="AK12" i="38"/>
  <c r="AR12" i="38" s="1"/>
  <c r="AS12" i="38" s="1"/>
  <c r="AO11" i="38"/>
  <c r="AN11" i="38"/>
  <c r="AM11" i="38"/>
  <c r="AL11" i="38"/>
  <c r="AK11" i="38"/>
  <c r="AR11" i="38" s="1"/>
  <c r="AS11" i="38" s="1"/>
  <c r="AJ11" i="38"/>
  <c r="AQ11" i="38" s="1"/>
  <c r="AO10" i="38"/>
  <c r="AN10" i="38"/>
  <c r="AM10" i="38"/>
  <c r="AL10" i="38"/>
  <c r="AK10" i="38"/>
  <c r="AR10" i="38" s="1"/>
  <c r="AS10" i="38" s="1"/>
  <c r="AJ10" i="38"/>
  <c r="AQ10" i="38" s="1"/>
  <c r="AO9" i="38"/>
  <c r="AN9" i="38"/>
  <c r="AM9" i="38"/>
  <c r="AL9" i="38"/>
  <c r="AK9" i="38"/>
  <c r="AR9" i="38" s="1"/>
  <c r="AS9" i="38" s="1"/>
  <c r="AJ9" i="38"/>
  <c r="AQ9" i="38" s="1"/>
  <c r="AO8" i="38"/>
  <c r="AN8" i="38"/>
  <c r="AM8" i="38"/>
  <c r="AL8" i="38"/>
  <c r="AK8" i="38"/>
  <c r="AO7" i="38"/>
  <c r="AN7" i="38"/>
  <c r="AM7" i="38"/>
  <c r="AL7" i="38"/>
  <c r="AK7" i="38"/>
  <c r="AQ6" i="38"/>
  <c r="AO6" i="38"/>
  <c r="AN6" i="38"/>
  <c r="AM6" i="38"/>
  <c r="AL6" i="38"/>
  <c r="AK6" i="38"/>
  <c r="AR6" i="38" s="1"/>
  <c r="AS6" i="38" s="1"/>
  <c r="AJ6" i="38"/>
  <c r="R14" i="37"/>
  <c r="AO12" i="37"/>
  <c r="AR12" i="37" s="1"/>
  <c r="AS12" i="37" s="1"/>
  <c r="AN12" i="37"/>
  <c r="AM12" i="37"/>
  <c r="AL12" i="37"/>
  <c r="AK12" i="37"/>
  <c r="AQ11" i="37"/>
  <c r="AO11" i="37"/>
  <c r="AN11" i="37"/>
  <c r="AM11" i="37"/>
  <c r="AL11" i="37"/>
  <c r="AK11" i="37"/>
  <c r="AR11" i="37" s="1"/>
  <c r="AS11" i="37" s="1"/>
  <c r="AJ11" i="37"/>
  <c r="AR10" i="37"/>
  <c r="AS10" i="37" s="1"/>
  <c r="AQ10" i="37"/>
  <c r="AO10" i="37"/>
  <c r="AN10" i="37"/>
  <c r="AM10" i="37"/>
  <c r="AL10" i="37"/>
  <c r="AK10" i="37"/>
  <c r="AJ10" i="37"/>
  <c r="AR9" i="37"/>
  <c r="AS9" i="37" s="1"/>
  <c r="AO9" i="37"/>
  <c r="AN9" i="37"/>
  <c r="AM9" i="37"/>
  <c r="AL9" i="37"/>
  <c r="AK9" i="37"/>
  <c r="AJ9" i="37"/>
  <c r="AQ9" i="37" s="1"/>
  <c r="AO8" i="37"/>
  <c r="AN8" i="37"/>
  <c r="AM8" i="37"/>
  <c r="AL8" i="37"/>
  <c r="AK8" i="37"/>
  <c r="AO7" i="37"/>
  <c r="AN7" i="37"/>
  <c r="AM7" i="37"/>
  <c r="AL7" i="37"/>
  <c r="AK7" i="37"/>
  <c r="AQ6" i="37"/>
  <c r="AQ14" i="37" s="1"/>
  <c r="AN17" i="37" s="1"/>
  <c r="AO17" i="37" s="1"/>
  <c r="AO6" i="37"/>
  <c r="AN6" i="37"/>
  <c r="AM6" i="37"/>
  <c r="AL6" i="37"/>
  <c r="AK6" i="37"/>
  <c r="AR6" i="37" s="1"/>
  <c r="AS6" i="37" s="1"/>
  <c r="AS14" i="37" s="1"/>
  <c r="AN18" i="37" s="1"/>
  <c r="AO18" i="37" s="1"/>
  <c r="AJ6" i="37"/>
  <c r="R14" i="36"/>
  <c r="AR12" i="36"/>
  <c r="AS12" i="36" s="1"/>
  <c r="AO12" i="36"/>
  <c r="AN12" i="36"/>
  <c r="AM12" i="36"/>
  <c r="AL12" i="36"/>
  <c r="AK12" i="36"/>
  <c r="AQ11" i="36"/>
  <c r="AO11" i="36"/>
  <c r="AN11" i="36"/>
  <c r="AM11" i="36"/>
  <c r="AL11" i="36"/>
  <c r="AK11" i="36"/>
  <c r="AR11" i="36" s="1"/>
  <c r="AS11" i="36" s="1"/>
  <c r="AJ11" i="36"/>
  <c r="AR10" i="36"/>
  <c r="AS10" i="36" s="1"/>
  <c r="AQ10" i="36"/>
  <c r="AO10" i="36"/>
  <c r="AN10" i="36"/>
  <c r="AM10" i="36"/>
  <c r="AL10" i="36"/>
  <c r="AK10" i="36"/>
  <c r="AJ10" i="36"/>
  <c r="AS9" i="36"/>
  <c r="AR9" i="36"/>
  <c r="AO9" i="36"/>
  <c r="AN9" i="36"/>
  <c r="AM9" i="36"/>
  <c r="AL9" i="36"/>
  <c r="AK9" i="36"/>
  <c r="AJ9" i="36"/>
  <c r="AQ9" i="36" s="1"/>
  <c r="AO8" i="36"/>
  <c r="AN8" i="36"/>
  <c r="AM8" i="36"/>
  <c r="AL8" i="36"/>
  <c r="AK8" i="36"/>
  <c r="AO7" i="36"/>
  <c r="AN7" i="36"/>
  <c r="AM7" i="36"/>
  <c r="AL7" i="36"/>
  <c r="AK7" i="36"/>
  <c r="AQ6" i="36"/>
  <c r="AO6" i="36"/>
  <c r="AN6" i="36"/>
  <c r="AM6" i="36"/>
  <c r="AL6" i="36"/>
  <c r="AR6" i="36" s="1"/>
  <c r="AS6" i="36" s="1"/>
  <c r="AK6" i="36"/>
  <c r="AJ6" i="36"/>
  <c r="R14" i="34"/>
  <c r="AN10" i="34"/>
  <c r="AL12" i="34"/>
  <c r="AM12" i="34"/>
  <c r="AN12" i="34"/>
  <c r="AO12" i="34"/>
  <c r="AK12" i="34"/>
  <c r="AR7" i="44" l="1"/>
  <c r="AS7" i="44" s="1"/>
  <c r="AR9" i="44"/>
  <c r="AS9" i="44" s="1"/>
  <c r="AR10" i="43"/>
  <c r="AS10" i="43" s="1"/>
  <c r="AR6" i="43"/>
  <c r="AS6" i="43" s="1"/>
  <c r="AR12" i="39"/>
  <c r="AS12" i="39" s="1"/>
  <c r="AR10" i="41"/>
  <c r="AS10" i="41" s="1"/>
  <c r="AR9" i="41"/>
  <c r="AS9" i="41" s="1"/>
  <c r="AR6" i="41"/>
  <c r="AS6" i="41" s="1"/>
  <c r="AR10" i="39"/>
  <c r="AS10" i="39" s="1"/>
  <c r="AS14" i="39" s="1"/>
  <c r="AN18" i="39" s="1"/>
  <c r="AR9" i="43"/>
  <c r="AS9" i="43" s="1"/>
  <c r="AR8" i="43"/>
  <c r="AS8" i="43" s="1"/>
  <c r="AQ14" i="44"/>
  <c r="AN17" i="44" s="1"/>
  <c r="AO17" i="44" s="1"/>
  <c r="E46" i="19" s="1"/>
  <c r="AQ14" i="46"/>
  <c r="AN17" i="46" s="1"/>
  <c r="AO17" i="46" s="1"/>
  <c r="AS14" i="46"/>
  <c r="AN18" i="46" s="1"/>
  <c r="AO18" i="46" s="1"/>
  <c r="AS14" i="44"/>
  <c r="AN18" i="44" s="1"/>
  <c r="AR8" i="36"/>
  <c r="AS8" i="36" s="1"/>
  <c r="AS14" i="36" s="1"/>
  <c r="AN18" i="36" s="1"/>
  <c r="AO18" i="36" s="1"/>
  <c r="AQ14" i="42"/>
  <c r="AN17" i="42" s="1"/>
  <c r="AO17" i="42" s="1"/>
  <c r="AS14" i="42"/>
  <c r="AN18" i="42" s="1"/>
  <c r="AO18" i="42" s="1"/>
  <c r="AN17" i="40"/>
  <c r="AO17" i="40" s="1"/>
  <c r="AN18" i="40"/>
  <c r="AO18" i="40" s="1"/>
  <c r="AS14" i="38"/>
  <c r="AN18" i="38" s="1"/>
  <c r="AO18" i="38" s="1"/>
  <c r="AQ14" i="38"/>
  <c r="AN17" i="38" s="1"/>
  <c r="AO17" i="38" s="1"/>
  <c r="AO18" i="44" l="1"/>
  <c r="E47" i="19" s="1"/>
  <c r="D47" i="19"/>
  <c r="AQ14" i="39"/>
  <c r="AN17" i="39" s="1"/>
  <c r="AS14" i="41"/>
  <c r="AN18" i="41" s="1"/>
  <c r="AQ14" i="41"/>
  <c r="AN17" i="41" s="1"/>
  <c r="AO18" i="41"/>
  <c r="E35" i="19" s="1"/>
  <c r="D35" i="19"/>
  <c r="AO18" i="39"/>
  <c r="E32" i="19" s="1"/>
  <c r="D32" i="19"/>
  <c r="AO17" i="39"/>
  <c r="E31" i="19" s="1"/>
  <c r="D31" i="19"/>
  <c r="AS14" i="43"/>
  <c r="AN18" i="43" s="1"/>
  <c r="D38" i="19" s="1"/>
  <c r="AQ14" i="43"/>
  <c r="AN17" i="43" s="1"/>
  <c r="AO17" i="43" s="1"/>
  <c r="E37" i="19" s="1"/>
  <c r="D46" i="19"/>
  <c r="AQ14" i="36"/>
  <c r="AN17" i="36" s="1"/>
  <c r="AO17" i="36" s="1"/>
  <c r="AO17" i="41" l="1"/>
  <c r="E34" i="19" s="1"/>
  <c r="D34" i="19"/>
  <c r="AO18" i="43"/>
  <c r="E38" i="19" s="1"/>
  <c r="D37" i="19"/>
  <c r="AK6" i="34" l="1"/>
  <c r="AL6" i="34"/>
  <c r="AM6" i="34"/>
  <c r="AN6" i="34"/>
  <c r="AO6" i="34"/>
  <c r="AJ6" i="34"/>
  <c r="AQ6" i="34" s="1"/>
  <c r="AO11" i="34"/>
  <c r="AN11" i="34"/>
  <c r="AM11" i="34"/>
  <c r="AL11" i="34"/>
  <c r="AK11" i="34"/>
  <c r="AJ11" i="34"/>
  <c r="AQ11" i="34" s="1"/>
  <c r="AO9" i="34"/>
  <c r="AN9" i="34"/>
  <c r="AM9" i="34"/>
  <c r="AL9" i="34"/>
  <c r="AK9" i="34"/>
  <c r="AJ9" i="34"/>
  <c r="AQ9" i="34" s="1"/>
  <c r="AO8" i="34"/>
  <c r="AN8" i="34"/>
  <c r="AM8" i="34"/>
  <c r="AL8" i="34"/>
  <c r="AK8" i="34"/>
  <c r="AO7" i="34"/>
  <c r="AN7" i="34"/>
  <c r="AM7" i="34"/>
  <c r="AL7" i="34"/>
  <c r="AK7" i="34"/>
  <c r="AJ10" i="34"/>
  <c r="AQ10" i="34" s="1"/>
  <c r="AK10" i="34"/>
  <c r="AL10" i="34"/>
  <c r="AM10" i="34"/>
  <c r="AO10" i="34"/>
  <c r="AR11" i="34" l="1"/>
  <c r="AS11" i="34" s="1"/>
  <c r="AR9" i="34"/>
  <c r="AS9" i="34" s="1"/>
  <c r="AR10" i="34"/>
  <c r="AS10" i="34" s="1"/>
  <c r="AR12" i="34"/>
  <c r="AR6" i="34"/>
  <c r="AS6" i="34" l="1"/>
  <c r="AQ14" i="34"/>
  <c r="AN17" i="34" s="1"/>
  <c r="AS12" i="34"/>
  <c r="AO17" i="34" l="1"/>
  <c r="E13" i="19" s="1"/>
  <c r="E55" i="19" s="1"/>
  <c r="H55" i="19" s="1"/>
  <c r="D13" i="19"/>
  <c r="D55" i="19" s="1"/>
  <c r="AS14" i="34"/>
  <c r="AN18" i="34" s="1"/>
  <c r="AO18" i="34" s="1"/>
  <c r="E14" i="19" l="1"/>
  <c r="E56" i="19" s="1"/>
  <c r="H56" i="19" s="1"/>
  <c r="D14" i="19"/>
  <c r="D5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A78D5826-3BCC-49C7-81A2-272F83278CD6}">
      <text>
        <r>
          <rPr>
            <b/>
            <sz val="9"/>
            <color indexed="81"/>
            <rFont val="Tahoma"/>
            <family val="2"/>
          </rPr>
          <t>Author:</t>
        </r>
        <r>
          <rPr>
            <sz val="9"/>
            <color indexed="81"/>
            <rFont val="Tahoma"/>
            <family val="2"/>
          </rPr>
          <t xml:space="preserve">
KPI slightly amended;</t>
        </r>
      </text>
    </comment>
  </commentList>
</comments>
</file>

<file path=xl/sharedStrings.xml><?xml version="1.0" encoding="utf-8"?>
<sst xmlns="http://schemas.openxmlformats.org/spreadsheetml/2006/main" count="1818" uniqueCount="112">
  <si>
    <t>Catering</t>
  </si>
  <si>
    <t>PERFORMANCE REPORTING</t>
  </si>
  <si>
    <r>
      <t>Performance Report</t>
    </r>
    <r>
      <rPr>
        <b/>
        <sz val="12"/>
        <rFont val="Calibri"/>
        <family val="2"/>
        <scheme val="minor"/>
      </rPr>
      <t xml:space="preserve"> Catering</t>
    </r>
  </si>
  <si>
    <t>Jan-Dec</t>
  </si>
  <si>
    <t>Evaluation Catering</t>
  </si>
  <si>
    <t>Month</t>
  </si>
  <si>
    <t>Bonus/ Malus</t>
  </si>
  <si>
    <t>January</t>
  </si>
  <si>
    <t>Bonus</t>
  </si>
  <si>
    <t xml:space="preserve">Malus </t>
  </si>
  <si>
    <t>February</t>
  </si>
  <si>
    <t>March</t>
  </si>
  <si>
    <t>April</t>
  </si>
  <si>
    <t>May</t>
  </si>
  <si>
    <t>June</t>
  </si>
  <si>
    <t>July</t>
  </si>
  <si>
    <t>August</t>
  </si>
  <si>
    <t>September</t>
  </si>
  <si>
    <t>October</t>
  </si>
  <si>
    <t>November</t>
  </si>
  <si>
    <t>December</t>
  </si>
  <si>
    <t>Total Annual evaluation result</t>
  </si>
  <si>
    <t xml:space="preserve">Final Evaluation result </t>
  </si>
  <si>
    <t>Total Bonus/ Malus</t>
  </si>
  <si>
    <t>To be paid by the ESM</t>
  </si>
  <si>
    <t>To be paid by the Service Provider</t>
  </si>
  <si>
    <t xml:space="preserve">*If the final evaluation results malus, the service provider will be charged a maximum malus of 5% of the annual total. </t>
  </si>
  <si>
    <t>Date:</t>
  </si>
  <si>
    <t>Signature ESM representative:</t>
  </si>
  <si>
    <t>Signature Contractor representative:</t>
  </si>
  <si>
    <t>For evaluation, enter a "y" in the corresponding field</t>
  </si>
  <si>
    <t>Performance Thresholds</t>
  </si>
  <si>
    <t>Tolerance</t>
  </si>
  <si>
    <t>Malus</t>
  </si>
  <si>
    <t>Evaluation</t>
  </si>
  <si>
    <t>No.</t>
  </si>
  <si>
    <t>KPI Category</t>
  </si>
  <si>
    <t xml:space="preserve"> KPI</t>
  </si>
  <si>
    <t xml:space="preserve"> Criteria</t>
  </si>
  <si>
    <t xml:space="preserve"> Measurement Period</t>
  </si>
  <si>
    <t>Jan</t>
  </si>
  <si>
    <t>Feb</t>
  </si>
  <si>
    <t>Mar</t>
  </si>
  <si>
    <t>Apr</t>
  </si>
  <si>
    <t>Jun</t>
  </si>
  <si>
    <t>Jul</t>
  </si>
  <si>
    <t>Aug</t>
  </si>
  <si>
    <t>Sep</t>
  </si>
  <si>
    <t>Oct</t>
  </si>
  <si>
    <t>Nov</t>
  </si>
  <si>
    <t>Dec</t>
  </si>
  <si>
    <t>Weighting</t>
  </si>
  <si>
    <t>+ 2%</t>
  </si>
  <si>
    <t>+/- 0%</t>
  </si>
  <si>
    <t>- 2%</t>
  </si>
  <si>
    <t>- 5%</t>
  </si>
  <si>
    <t>- 10%</t>
  </si>
  <si>
    <t>- 15%</t>
  </si>
  <si>
    <t>Malus weighted</t>
  </si>
  <si>
    <t xml:space="preserve">Menu plan preparation 
</t>
  </si>
  <si>
    <t>x</t>
  </si>
  <si>
    <t xml:space="preserve">Health and safety audits
</t>
  </si>
  <si>
    <t xml:space="preserve">Maintenance plan
</t>
  </si>
  <si>
    <t>Number of complaints</t>
  </si>
  <si>
    <t xml:space="preserve"> Response&amp;resolution to tickets </t>
  </si>
  <si>
    <t xml:space="preserve">Contract management 
</t>
  </si>
  <si>
    <t>The Service Provider must conduct regular hygiene and safety audits and food safety audits in accordance with the terms of the Contract.
Twice per year, the Service Provider must confirm and provide evidence to the ESM of all audits undertaken and there should not be any negative findings in the audits/inspections. 
If the Service Provider fails to provide the confirmation and evidence required, it will be counted as a failure.</t>
  </si>
  <si>
    <t>The Service Provider must conduct regular equipment hygiene and cleaning audits.  
Four times per year, the Service Provider must confirm and provide evidence to the ESM of all audits undertaken and there should not be any negative findings in the audits/inspections. 
If the Service Provider fails to provide the confirmation and evidence required, it will be counted as a failure.</t>
  </si>
  <si>
    <r>
      <t>The Service Provider must issue an annual maintenance plan for equipment (the "</t>
    </r>
    <r>
      <rPr>
        <b/>
        <sz val="11"/>
        <rFont val="Calibri"/>
        <family val="2"/>
        <scheme val="minor"/>
      </rPr>
      <t>Annual Maintenance Plan</t>
    </r>
    <r>
      <rPr>
        <sz val="11"/>
        <rFont val="Calibri"/>
        <family val="2"/>
        <scheme val="minor"/>
      </rPr>
      <t xml:space="preserve">"). The Annual Maintenance Plan must contain a timetable for the maintenance, the warranty of the equipment and a record of all maintenance interventions. The Service Provider will update the Annual Maintenance Plan on a monthly basis. 
The Annual Maintenance Plan will be reviewed monthly to ensure it is kept up to date and that planned maintenance has been completed. If the Service Provider does not keep the Annual Maintenance Plan up-to-date or if the Service Provider has not completed any scheduled maintenance in accordance with the Annual Maintenance Plan, it will be counted as a failure. </t>
    </r>
  </si>
  <si>
    <t xml:space="preserve">Equipment hygiene audits
</t>
  </si>
  <si>
    <t>Compliance</t>
  </si>
  <si>
    <t>Quality</t>
  </si>
  <si>
    <t xml:space="preserve">The documents/information to be reviewed for the KPIs are coloured grey in the timeline </t>
  </si>
  <si>
    <t>Monthly</t>
  </si>
  <si>
    <t>Twice a year</t>
  </si>
  <si>
    <t>Quarterly</t>
  </si>
  <si>
    <t>Insert the total monthly fee excluding ad-hoc purchases:</t>
  </si>
  <si>
    <t>Result</t>
  </si>
  <si>
    <t>Bonus/ malus 
%</t>
  </si>
  <si>
    <t>Bonus/ malus amount</t>
  </si>
  <si>
    <t>Bonus/ malus</t>
  </si>
  <si>
    <t>Fulfilment of services</t>
  </si>
  <si>
    <t xml:space="preserve"> Bonus/ Malus Percentage</t>
  </si>
  <si>
    <t>Total Bonus/ Malus in %</t>
  </si>
  <si>
    <t>Total Bonus/ Malus 
in EUR*</t>
  </si>
  <si>
    <t>Bonus/ Malus in %</t>
  </si>
  <si>
    <t>Bonus/ Malus 
in EUR</t>
  </si>
  <si>
    <t>Total yearly fee excluding 
ad-hoc purchases:</t>
  </si>
  <si>
    <t>The Service Provider must provide the menu plan for each week during the course of the Contract at least one week in advance of when the menu plan will be used. All dishes in the menu plan will be provided on the days as agreed in the menu plan. The Service Provider may not introduce more than 4 changes to the menus per month. Any change has to be flagged to and approved by the ESM service manager at least 3 business days in advance. 
The menu plan must meet all the requirements of the Contract, including but not limited to, details of allergens, nutrition information, and diversity. The Service Provider must complete and deliver the menu plan on time.
If the Service Provider does not provide the menu plan on time or if the menu plan is not compliant with the contractuak requirements, or if changes were done without seeking an approval, it will be counted as a failure.</t>
  </si>
  <si>
    <t>The Service Provider must provide the menu plan for each week during the course of the Contract at least one week in advance of when the menu plan will be used. All dishes in the menu plan will be provided on the days as agreed in the menu plan. The Service Provider may not introduce more than 4 changes to the menus per month. Any change has to be flagged to and approved by the ESM service manager at least 3 business days in advance. 
The menu plan must meet all the requirements of the Contract, including but not limited to, details of allergens, nutrition information, and diversity. The Service Provider must complete and deliver the menu plan on time.
If the Service Provider does not provide the menu plan on time or if the menu plan is not compliant with the contractual requirements, or if changes were done without seeking an approval, it will be counted as a failure.</t>
  </si>
  <si>
    <t>Individuals in the ESM may raise complaints in relation to the Services in a written form (in the Ticketing Tool and/or in the daily survey available to all ESM members of staff for the purpose of evaluating food quality and satisfaction with the dishes on offer in the Canteen). The Service Provider will have access to the survey results. 
A complaint in the Ticketing Tool may relate to any aspect of the Services provided by the Service Provider. A complaint in the daily survey may relate to the quality of the food offered at that day.  
The ESM will assess the nature of the complaint, and after clarifying with the Service Provider, determine in its sole discretion, if the complaint is legitimate. 
Whenever there is complaint via the Ticketing Tool or in the daily survey, it will be considered as a failure unless following the ESM assessment the complaint is found illegitimate. For the avoidance of doubts, in case the same legitimate complaint is made both via the Ticketing Tool and in the daily survey, it will be considered as a failure only once.</t>
  </si>
  <si>
    <r>
      <rPr>
        <sz val="11"/>
        <rFont val="Calibri"/>
        <family val="2"/>
        <scheme val="minor"/>
      </rPr>
      <t xml:space="preserve">The Service Provider must comply with the Ticket Response Times and the Ticket Resolution Times for tickets raised via the Ticketing Tool, as further described in section 6.2 of the Terms of Reference. Each breach of the Ticket 
Response Times and/or the Ticket Resolution Times will be counted as a failure. </t>
    </r>
    <r>
      <rPr>
        <sz val="11"/>
        <color theme="1"/>
        <rFont val="Calibri"/>
        <family val="2"/>
        <scheme val="minor"/>
      </rPr>
      <t xml:space="preserve">
</t>
    </r>
  </si>
  <si>
    <t xml:space="preserve">The Service Provider must comply with the Ticket Response Times and the Ticket Resolution Times for tickets raised via the Ticketing Tool, as further described in section 6.2 of the Terms of Reference. Each breach of the Ticket 
Response Times and/or the Ticket Resolution Times will be counted as a failure. </t>
  </si>
  <si>
    <t xml:space="preserve">1. The Service Provider will issue all reports and documentation in accordance with the contractual requirements. All must be complete and delivered in time. 
2. The Service Provider will use the Ticketing Tool as further described in section 6.2 of the Terms of Reference. 
3. Staff replacements must be executed as further described in section 5.2 of the Terms of Reference.
4. The Service Provider will provide quotes as further described in sections 3.2.2 and 3.2.3 of the Terms of Reference.
5. All personnel requirements and role assignments will be executed as further described in sections 5.2 and 5.3 of the Terms of Reference.
1. If the Service Provider delivers a report is late or does not prepare a report/documentation in compliance with the contractual requirements, it will be counted as a failure.
2. If the Service provider does not use the Ticketing Tool in compliance with the contractual requirements, it will be counted as a failure.
3. If the Service Provider does not execute staff replacements in compliance with the contractual requirements, it will be counted as a failure. 
4. If the Service Provider does not provide offers in compliance with the contractual requirements, it will be counted as a failure.
5. If the Service Provider staff does not meet contractual requirements and does not fulfil their roles in compliance with the ESM's requirements, it will be counted as a failure.
</t>
  </si>
  <si>
    <t>1. The Service Provider will issue all reports and documentation in accordance with the contractual requirements. All must be complete and delivered in time. 
2. The Service Provider will use the Ticketing Tool as further described in section 6.2 of the Terms of Reference. 
3. Staff replacements must be executed as further described in section 5.2 of the Terms of Reference.
4. The Service Provider will provide quotes as further described in sections 3.2.2 and 3.2.3 of the Terms of Reference.
5. All personnel requirements and role assignments will be executed as further described in sections 5.2 and 5.3 of the Terms of Reference.
1. If the Service Provider delivers a report is late or does not prepare a report/documentation in compliance with the contractual requirements, it will be counted as a failure.
2. If the Service provider does not use the Ticketing Tool in compliance with the contractual requirements, it will be counted as a failure.
3. If the Service Provider does not execute staff replacements in compliance with the contractual requirements, it will be counted as a failure. 
4. If the Service Provider does not provide offers in compliance with the contractual requirements, it will be counted as a failure.
5. If the Service Provider staff does not meet contractual requirements and does not fulfil their roles in compliance with the ESM's requirements, it will be counted as a failure.</t>
  </si>
  <si>
    <t>Monthly Evaluation Example</t>
  </si>
  <si>
    <t>Annual Evaluation Example</t>
  </si>
  <si>
    <t xml:space="preserve">Month </t>
  </si>
  <si>
    <t>Reasoning</t>
  </si>
  <si>
    <t>January Evaluation</t>
  </si>
  <si>
    <t>February Evaluation</t>
  </si>
  <si>
    <t>March Evaluation</t>
  </si>
  <si>
    <t>No Bonus Amount or Malus Amount</t>
  </si>
  <si>
    <t>Bonus Amount Only</t>
  </si>
  <si>
    <t xml:space="preserve">Both Bonus Amount and Malus Amount  </t>
  </si>
  <si>
    <t xml:space="preserve">In the above scenario: 
- no Bonus Amount applies, as the Service Provider did not
meet the Bonus
Performance Threshold for
the KPI ‘Maintenance plan’; 
- No Malus Amount applies, as the Service Provider did not meet the Malus Performance Threshold for any KPI.
</t>
  </si>
  <si>
    <t>In the above scenario: 
- Bonus Amount applies, as the Service Provider met the Bonus Performance Threshold for all required 
KPIs, i.e., ‘Menu plan preparation', 'Maintenance plan', 'Number of complaints' and 'Response and resolution to tickets';
- Malus Amount applies, as the Service Provider met the Malus Performance Threshold for the KPI 'Contract Management'.</t>
  </si>
  <si>
    <t>In the above scenario: 
- Bonus Amount applies, as the Service Provider met the Bonus Performance Threshold for all required 
KPIs, i.e., ‘Menu plan preparation', 'Maintenance plan', 'Number of complaints' and 'Response and resolution to tickets';
- No Malus Amount applies, as the Service Provider did not meet the Malus Performance Threshold for any KPI.</t>
  </si>
  <si>
    <r>
      <t xml:space="preserve">- Menu plan preparation: </t>
    </r>
    <r>
      <rPr>
        <b/>
        <sz val="11"/>
        <color rgb="FF00B050"/>
        <rFont val="Calibri"/>
        <family val="2"/>
        <scheme val="minor"/>
      </rPr>
      <t>bonus</t>
    </r>
    <r>
      <rPr>
        <sz val="11"/>
        <color theme="1"/>
        <rFont val="Calibri"/>
        <family val="2"/>
        <scheme val="minor"/>
      </rPr>
      <t xml:space="preserve">
- Health and safety audits: </t>
    </r>
    <r>
      <rPr>
        <b/>
        <sz val="11"/>
        <color theme="1"/>
        <rFont val="Calibri"/>
        <family val="2"/>
        <scheme val="minor"/>
      </rPr>
      <t>n/a</t>
    </r>
    <r>
      <rPr>
        <sz val="11"/>
        <color theme="1"/>
        <rFont val="Calibri"/>
        <family val="2"/>
        <scheme val="minor"/>
      </rPr>
      <t xml:space="preserve"> (not subject to evaluation in this month) 
- Equipment hygiene audits: </t>
    </r>
    <r>
      <rPr>
        <b/>
        <sz val="11"/>
        <color theme="1"/>
        <rFont val="Calibri"/>
        <family val="2"/>
        <scheme val="minor"/>
      </rPr>
      <t>n/a</t>
    </r>
    <r>
      <rPr>
        <sz val="11"/>
        <color theme="1"/>
        <rFont val="Calibri"/>
        <family val="2"/>
        <scheme val="minor"/>
      </rPr>
      <t xml:space="preserve"> (not subject to evaluation in this month)
- Mainteinance plan: </t>
    </r>
    <r>
      <rPr>
        <b/>
        <sz val="11"/>
        <color theme="1"/>
        <rFont val="Calibri"/>
        <family val="2"/>
        <scheme val="minor"/>
      </rPr>
      <t>tolerance</t>
    </r>
    <r>
      <rPr>
        <sz val="11"/>
        <color theme="1"/>
        <rFont val="Calibri"/>
        <family val="2"/>
        <scheme val="minor"/>
      </rPr>
      <t xml:space="preserve">
- Number of complaints: </t>
    </r>
    <r>
      <rPr>
        <b/>
        <sz val="11"/>
        <color rgb="FF00B050"/>
        <rFont val="Calibri"/>
        <family val="2"/>
        <scheme val="minor"/>
      </rPr>
      <t xml:space="preserve">bonus
</t>
    </r>
    <r>
      <rPr>
        <sz val="11"/>
        <color theme="1"/>
        <rFont val="Calibri"/>
        <family val="2"/>
        <scheme val="minor"/>
      </rPr>
      <t xml:space="preserve">- Response and resolution to tickets: </t>
    </r>
    <r>
      <rPr>
        <b/>
        <sz val="11"/>
        <color rgb="FF00B050"/>
        <rFont val="Calibri"/>
        <family val="2"/>
        <scheme val="minor"/>
      </rPr>
      <t>bonus</t>
    </r>
    <r>
      <rPr>
        <sz val="11"/>
        <color theme="1"/>
        <rFont val="Calibri"/>
        <family val="2"/>
        <scheme val="minor"/>
      </rPr>
      <t xml:space="preserve">
- Contract management: </t>
    </r>
    <r>
      <rPr>
        <b/>
        <sz val="11"/>
        <color rgb="FF00B050"/>
        <rFont val="Calibri"/>
        <family val="2"/>
        <scheme val="minor"/>
      </rPr>
      <t>bonus</t>
    </r>
  </si>
  <si>
    <r>
      <t xml:space="preserve">- Menu plan preparation: bonus
- Health and safety audits: </t>
    </r>
    <r>
      <rPr>
        <b/>
        <sz val="11"/>
        <color theme="1"/>
        <rFont val="Calibri"/>
        <family val="2"/>
        <scheme val="minor"/>
      </rPr>
      <t>n/a</t>
    </r>
    <r>
      <rPr>
        <sz val="11"/>
        <color theme="1"/>
        <rFont val="Calibri"/>
        <family val="2"/>
        <scheme val="minor"/>
      </rPr>
      <t xml:space="preserve"> (not subject to evaluation in this month) 
- Equipment hygiene audits: </t>
    </r>
    <r>
      <rPr>
        <b/>
        <sz val="11"/>
        <color theme="1"/>
        <rFont val="Calibri"/>
        <family val="2"/>
        <scheme val="minor"/>
      </rPr>
      <t>tolerance</t>
    </r>
    <r>
      <rPr>
        <sz val="11"/>
        <color theme="1"/>
        <rFont val="Calibri"/>
        <family val="2"/>
        <scheme val="minor"/>
      </rPr>
      <t xml:space="preserve">
- Mainteinance plan: </t>
    </r>
    <r>
      <rPr>
        <b/>
        <sz val="11"/>
        <color rgb="FF00B050"/>
        <rFont val="Calibri"/>
        <family val="2"/>
        <scheme val="minor"/>
      </rPr>
      <t>bonus</t>
    </r>
    <r>
      <rPr>
        <sz val="11"/>
        <color theme="1"/>
        <rFont val="Calibri"/>
        <family val="2"/>
        <scheme val="minor"/>
      </rPr>
      <t xml:space="preserve">
- Number of complaints: </t>
    </r>
    <r>
      <rPr>
        <b/>
        <sz val="11"/>
        <color rgb="FF00B050"/>
        <rFont val="Calibri"/>
        <family val="2"/>
        <scheme val="minor"/>
      </rPr>
      <t>bonus</t>
    </r>
    <r>
      <rPr>
        <sz val="11"/>
        <color theme="1"/>
        <rFont val="Calibri"/>
        <family val="2"/>
        <scheme val="minor"/>
      </rPr>
      <t xml:space="preserve">
- Response and resolution to tickets: </t>
    </r>
    <r>
      <rPr>
        <b/>
        <sz val="11"/>
        <color rgb="FF00B050"/>
        <rFont val="Calibri"/>
        <family val="2"/>
        <scheme val="minor"/>
      </rPr>
      <t>bonus</t>
    </r>
    <r>
      <rPr>
        <sz val="11"/>
        <color theme="1"/>
        <rFont val="Calibri"/>
        <family val="2"/>
        <scheme val="minor"/>
      </rPr>
      <t xml:space="preserve">
- Contract management: </t>
    </r>
    <r>
      <rPr>
        <b/>
        <sz val="11"/>
        <color theme="1"/>
        <rFont val="Calibri"/>
        <family val="2"/>
        <scheme val="minor"/>
      </rPr>
      <t>tolerance</t>
    </r>
  </si>
  <si>
    <r>
      <t xml:space="preserve">- Menu plan preparation: </t>
    </r>
    <r>
      <rPr>
        <b/>
        <sz val="11"/>
        <color rgb="FF00B050"/>
        <rFont val="Calibri"/>
        <family val="2"/>
        <scheme val="minor"/>
      </rPr>
      <t>bonus</t>
    </r>
    <r>
      <rPr>
        <sz val="11"/>
        <color theme="1"/>
        <rFont val="Calibri"/>
        <family val="2"/>
        <scheme val="minor"/>
      </rPr>
      <t xml:space="preserve">
- Health and safety audits: </t>
    </r>
    <r>
      <rPr>
        <b/>
        <sz val="11"/>
        <color theme="1"/>
        <rFont val="Calibri"/>
        <family val="2"/>
        <scheme val="minor"/>
      </rPr>
      <t>n/a</t>
    </r>
    <r>
      <rPr>
        <sz val="11"/>
        <color theme="1"/>
        <rFont val="Calibri"/>
        <family val="2"/>
        <scheme val="minor"/>
      </rPr>
      <t xml:space="preserve"> (not subject to evaluation in this month) 
- Equipment hygiene audits: </t>
    </r>
    <r>
      <rPr>
        <b/>
        <sz val="11"/>
        <color theme="1"/>
        <rFont val="Calibri"/>
        <family val="2"/>
        <scheme val="minor"/>
      </rPr>
      <t>n/a</t>
    </r>
    <r>
      <rPr>
        <sz val="11"/>
        <color theme="1"/>
        <rFont val="Calibri"/>
        <family val="2"/>
        <scheme val="minor"/>
      </rPr>
      <t xml:space="preserve"> (not subject to evaluation in this month)
- Mainteinance plan: </t>
    </r>
    <r>
      <rPr>
        <b/>
        <sz val="11"/>
        <color rgb="FF00B050"/>
        <rFont val="Calibri"/>
        <family val="2"/>
        <scheme val="minor"/>
      </rPr>
      <t>bonus</t>
    </r>
    <r>
      <rPr>
        <sz val="11"/>
        <color theme="1"/>
        <rFont val="Calibri"/>
        <family val="2"/>
        <scheme val="minor"/>
      </rPr>
      <t xml:space="preserve">
- Number of complaints: </t>
    </r>
    <r>
      <rPr>
        <b/>
        <sz val="11"/>
        <color rgb="FF00B050"/>
        <rFont val="Calibri"/>
        <family val="2"/>
        <scheme val="minor"/>
      </rPr>
      <t>bonus</t>
    </r>
    <r>
      <rPr>
        <sz val="11"/>
        <color theme="1"/>
        <rFont val="Calibri"/>
        <family val="2"/>
        <scheme val="minor"/>
      </rPr>
      <t xml:space="preserve">
- Response and resolution to tickets: </t>
    </r>
    <r>
      <rPr>
        <b/>
        <sz val="11"/>
        <color rgb="FF00B050"/>
        <rFont val="Calibri"/>
        <family val="2"/>
        <scheme val="minor"/>
      </rPr>
      <t>bonus</t>
    </r>
    <r>
      <rPr>
        <sz val="11"/>
        <color theme="1"/>
        <rFont val="Calibri"/>
        <family val="2"/>
        <scheme val="minor"/>
      </rPr>
      <t xml:space="preserve">
- Contract management: </t>
    </r>
    <r>
      <rPr>
        <b/>
        <sz val="11"/>
        <color rgb="FFFF0000"/>
        <rFont val="Calibri"/>
        <family val="2"/>
        <scheme val="minor"/>
      </rPr>
      <t>malus</t>
    </r>
  </si>
  <si>
    <t>The Service Provider receives the following annual evaluation for 2024:
January: Tolerance
February: Both Bonus and Malus
March: Bonus
April: Bonus
May: Malus
June: Tolerance
July: Tolerance
August: Tolerance
September: Bonus
October: Both Bonus and Malus
November: Tolerance
December: Tolerance
In the above example, the 3 Malus Amounts would be added together and the Service Provider would
need to pay the total (i.e. the Annual Malus Amount) to the ESM. The 5 Bonus Amounts would be added together and the Service Provider would need to invoice the total (i.e. the Annual Bonus Amount) to the ESM.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</si>
</sst>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quot;€&quot;#,##0.00"/>
    <numFmt numFmtId="166" formatCode="0\ &quot;Failures&quot;"/>
    <numFmt numFmtId="167" formatCode="0\ &quot;Failure&quot;"/>
    <numFmt numFmtId="168" formatCode="&quot;&gt;&quot;0\ &quot;Failures&quot;"/>
    <numFmt numFmtId="169" formatCode="#,##0\ &quot;€&quot;"/>
    <numFmt numFmtId="170" formatCode="#,##0.00\ &quot;€&quot;"/>
  </numFmts>
  <fonts count="29" x14ac:knownFonts="1">
    <font>
      <sz val="11"/>
      <color theme="1"/>
      <name val="Calibri"/>
      <family val="2"/>
      <scheme val="minor"/>
    </font>
    <font>
      <b/>
      <sz val="11"/>
      <color theme="1"/>
      <name val="Calibri"/>
      <family val="2"/>
      <scheme val="minor"/>
    </font>
    <font>
      <sz val="10"/>
      <name val="Arial"/>
      <family val="2"/>
    </font>
    <font>
      <sz val="10"/>
      <name val="Arial"/>
      <family val="2"/>
    </font>
    <font>
      <b/>
      <sz val="22"/>
      <name val="Calibri"/>
      <family val="2"/>
      <scheme val="minor"/>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sz val="11"/>
      <name val="Calibri"/>
      <family val="2"/>
      <scheme val="minor"/>
    </font>
    <font>
      <b/>
      <sz val="9"/>
      <name val="Calibri"/>
      <family val="2"/>
      <scheme val="minor"/>
    </font>
    <font>
      <sz val="10"/>
      <name val="Arial"/>
      <family val="2"/>
    </font>
    <font>
      <b/>
      <sz val="30"/>
      <name val="Calibri"/>
      <family val="2"/>
      <scheme val="minor"/>
    </font>
    <font>
      <b/>
      <sz val="18"/>
      <name val="Calibri"/>
      <family val="2"/>
      <scheme val="minor"/>
    </font>
    <font>
      <sz val="18"/>
      <name val="Calibri"/>
      <family val="2"/>
      <scheme val="minor"/>
    </font>
    <font>
      <sz val="22"/>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sz val="8"/>
      <color theme="1"/>
      <name val="Calibri"/>
      <family val="2"/>
      <scheme val="minor"/>
    </font>
    <font>
      <sz val="8"/>
      <name val="Calibri"/>
      <family val="2"/>
      <scheme val="minor"/>
    </font>
    <font>
      <b/>
      <sz val="9"/>
      <color theme="1"/>
      <name val="Calibri"/>
      <family val="2"/>
      <scheme val="minor"/>
    </font>
    <font>
      <b/>
      <sz val="9"/>
      <color rgb="FFFFFF00"/>
      <name val="Calibri"/>
      <family val="2"/>
      <scheme val="minor"/>
    </font>
    <font>
      <sz val="9"/>
      <color indexed="81"/>
      <name val="Tahoma"/>
      <family val="2"/>
    </font>
    <font>
      <b/>
      <sz val="9"/>
      <color indexed="81"/>
      <name val="Tahoma"/>
      <family val="2"/>
    </font>
    <font>
      <b/>
      <sz val="10"/>
      <color theme="1"/>
      <name val="Calibri"/>
      <family val="2"/>
      <scheme val="minor"/>
    </font>
    <font>
      <b/>
      <sz val="11"/>
      <color rgb="FF00B050"/>
      <name val="Calibri"/>
      <family val="2"/>
      <scheme val="minor"/>
    </font>
    <font>
      <b/>
      <sz val="11"/>
      <color rgb="FFFF000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5"/>
        <bgColor indexed="64"/>
      </patternFill>
    </fill>
    <fill>
      <patternFill patternType="solid">
        <fgColor them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0" fontId="2" fillId="0" borderId="0"/>
    <xf numFmtId="0" fontId="3" fillId="0" borderId="0"/>
    <xf numFmtId="9" fontId="3" fillId="0" borderId="0" applyFont="0" applyFill="0" applyBorder="0" applyAlignment="0" applyProtection="0"/>
    <xf numFmtId="0" fontId="12" fillId="0" borderId="0"/>
    <xf numFmtId="0" fontId="2" fillId="0" borderId="0"/>
    <xf numFmtId="9" fontId="2" fillId="0" borderId="0" applyFont="0" applyFill="0" applyBorder="0" applyAlignment="0" applyProtection="0"/>
  </cellStyleXfs>
  <cellXfs count="144">
    <xf numFmtId="0" fontId="0" fillId="0" borderId="0" xfId="0"/>
    <xf numFmtId="0" fontId="6" fillId="0" borderId="0" xfId="4" applyFont="1"/>
    <xf numFmtId="0" fontId="14" fillId="0" borderId="0" xfId="4" applyFont="1" applyAlignment="1">
      <alignment horizontal="justify"/>
    </xf>
    <xf numFmtId="0" fontId="15" fillId="0" borderId="0" xfId="4" applyFont="1"/>
    <xf numFmtId="0" fontId="14" fillId="0" borderId="0" xfId="4" applyFont="1" applyAlignment="1">
      <alignment horizontal="center"/>
    </xf>
    <xf numFmtId="0" fontId="16" fillId="0" borderId="0" xfId="4" applyFont="1"/>
    <xf numFmtId="0" fontId="4" fillId="0" borderId="0" xfId="4" applyFont="1" applyAlignment="1">
      <alignment horizontal="center"/>
    </xf>
    <xf numFmtId="0" fontId="6" fillId="0" borderId="6" xfId="5" applyFont="1" applyBorder="1"/>
    <xf numFmtId="0" fontId="6" fillId="0" borderId="7" xfId="5" applyFont="1" applyBorder="1"/>
    <xf numFmtId="0" fontId="6" fillId="0" borderId="0" xfId="5" applyFont="1"/>
    <xf numFmtId="0" fontId="5" fillId="0" borderId="0" xfId="5" applyFont="1"/>
    <xf numFmtId="0" fontId="6" fillId="0" borderId="0" xfId="5" applyFont="1" applyAlignment="1">
      <alignment horizontal="center"/>
    </xf>
    <xf numFmtId="0" fontId="6" fillId="0" borderId="0" xfId="5" applyFont="1" applyAlignment="1">
      <alignment horizontal="left"/>
    </xf>
    <xf numFmtId="0" fontId="7" fillId="0" borderId="0" xfId="5" applyFont="1" applyAlignment="1">
      <alignment horizontal="left"/>
    </xf>
    <xf numFmtId="0" fontId="17" fillId="0" borderId="0" xfId="5" applyFont="1" applyAlignment="1">
      <alignment vertical="center" wrapText="1"/>
    </xf>
    <xf numFmtId="0" fontId="17" fillId="0" borderId="0" xfId="5" applyFont="1" applyAlignment="1">
      <alignment horizontal="center"/>
    </xf>
    <xf numFmtId="0" fontId="18" fillId="4" borderId="1" xfId="5" applyFont="1" applyFill="1" applyBorder="1" applyAlignment="1">
      <alignment horizontal="center" vertical="center"/>
    </xf>
    <xf numFmtId="0" fontId="1" fillId="0" borderId="8" xfId="5" applyFont="1" applyBorder="1"/>
    <xf numFmtId="0" fontId="17" fillId="0" borderId="0" xfId="5" applyFont="1"/>
    <xf numFmtId="0" fontId="17" fillId="0" borderId="0" xfId="5" applyFont="1" applyAlignment="1">
      <alignment vertical="center"/>
    </xf>
    <xf numFmtId="0" fontId="7" fillId="0" borderId="0" xfId="5" applyFont="1"/>
    <xf numFmtId="0" fontId="1" fillId="7" borderId="1" xfId="5" applyFont="1" applyFill="1" applyBorder="1" applyAlignment="1">
      <alignment horizontal="center" vertical="center"/>
    </xf>
    <xf numFmtId="9" fontId="17" fillId="8" borderId="1" xfId="5" quotePrefix="1" applyNumberFormat="1" applyFont="1" applyFill="1" applyBorder="1" applyAlignment="1">
      <alignment horizontal="center" vertical="center"/>
    </xf>
    <xf numFmtId="0" fontId="1" fillId="0" borderId="8" xfId="5" applyFont="1" applyBorder="1" applyAlignment="1">
      <alignment vertical="center"/>
    </xf>
    <xf numFmtId="0" fontId="17" fillId="9" borderId="1" xfId="5" quotePrefix="1" applyFont="1" applyFill="1" applyBorder="1" applyAlignment="1">
      <alignment horizontal="center" vertical="center"/>
    </xf>
    <xf numFmtId="9" fontId="17" fillId="10" borderId="1" xfId="5" quotePrefix="1" applyNumberFormat="1" applyFont="1" applyFill="1" applyBorder="1" applyAlignment="1">
      <alignment horizontal="center" vertical="center"/>
    </xf>
    <xf numFmtId="9" fontId="17" fillId="11" borderId="1" xfId="5" quotePrefix="1" applyNumberFormat="1" applyFont="1" applyFill="1" applyBorder="1" applyAlignment="1">
      <alignment horizontal="center" vertical="center"/>
    </xf>
    <xf numFmtId="9" fontId="17" fillId="12" borderId="1" xfId="5" quotePrefix="1" applyNumberFormat="1" applyFont="1" applyFill="1" applyBorder="1" applyAlignment="1">
      <alignment horizontal="center" vertical="center"/>
    </xf>
    <xf numFmtId="9" fontId="17" fillId="6" borderId="1" xfId="5" quotePrefix="1" applyNumberFormat="1" applyFont="1" applyFill="1" applyBorder="1" applyAlignment="1">
      <alignment horizontal="center" vertical="center"/>
    </xf>
    <xf numFmtId="9" fontId="17" fillId="9" borderId="1" xfId="5" quotePrefix="1" applyNumberFormat="1" applyFont="1" applyFill="1" applyBorder="1" applyAlignment="1">
      <alignment horizontal="center" vertical="center"/>
    </xf>
    <xf numFmtId="0" fontId="17" fillId="0" borderId="0" xfId="5" applyFont="1" applyAlignment="1">
      <alignment horizontal="center" vertical="center"/>
    </xf>
    <xf numFmtId="0" fontId="8" fillId="13" borderId="1" xfId="5" applyFont="1" applyFill="1" applyBorder="1" applyAlignment="1">
      <alignment horizontal="center" vertical="center"/>
    </xf>
    <xf numFmtId="164" fontId="10" fillId="2" borderId="1" xfId="5" applyNumberFormat="1" applyFont="1" applyFill="1" applyBorder="1" applyAlignment="1">
      <alignment vertical="center"/>
    </xf>
    <xf numFmtId="165" fontId="10" fillId="2" borderId="1" xfId="5" applyNumberFormat="1" applyFont="1" applyFill="1" applyBorder="1" applyAlignment="1">
      <alignment vertical="center"/>
    </xf>
    <xf numFmtId="0" fontId="6" fillId="0" borderId="4" xfId="5" applyFont="1" applyBorder="1"/>
    <xf numFmtId="0" fontId="9" fillId="0" borderId="0" xfId="5" applyFont="1"/>
    <xf numFmtId="0" fontId="11" fillId="0" borderId="0" xfId="5" applyFont="1" applyAlignment="1">
      <alignment horizontal="right"/>
    </xf>
    <xf numFmtId="0" fontId="11" fillId="0" borderId="0" xfId="5" applyFont="1" applyAlignment="1">
      <alignment horizontal="left"/>
    </xf>
    <xf numFmtId="0" fontId="18" fillId="6" borderId="2" xfId="5" applyFont="1" applyFill="1" applyBorder="1" applyAlignment="1">
      <alignment horizontal="center" vertical="center"/>
    </xf>
    <xf numFmtId="0" fontId="6" fillId="0" borderId="0" xfId="5" applyFont="1" applyAlignment="1">
      <alignment horizontal="right"/>
    </xf>
    <xf numFmtId="0" fontId="8" fillId="13" borderId="1" xfId="5" applyFont="1" applyFill="1" applyBorder="1" applyAlignment="1">
      <alignment horizontal="center" vertical="center" wrapText="1"/>
    </xf>
    <xf numFmtId="0" fontId="20" fillId="14" borderId="1" xfId="5" applyFont="1" applyFill="1" applyBorder="1" applyAlignment="1">
      <alignment horizontal="center" vertical="center" wrapText="1"/>
    </xf>
    <xf numFmtId="0" fontId="21" fillId="0" borderId="1" xfId="5" applyFont="1" applyBorder="1" applyAlignment="1">
      <alignment horizontal="center" vertical="center" wrapText="1"/>
    </xf>
    <xf numFmtId="0" fontId="6" fillId="0" borderId="11" xfId="5" applyFont="1" applyBorder="1" applyAlignment="1">
      <alignment wrapText="1"/>
    </xf>
    <xf numFmtId="0" fontId="6" fillId="0" borderId="0" xfId="5" applyFont="1" applyAlignment="1">
      <alignment vertical="top" wrapText="1"/>
    </xf>
    <xf numFmtId="165" fontId="6" fillId="0" borderId="0" xfId="5" applyNumberFormat="1" applyFont="1" applyAlignment="1">
      <alignment wrapText="1"/>
    </xf>
    <xf numFmtId="0" fontId="6" fillId="0" borderId="0" xfId="5" applyFont="1" applyAlignment="1">
      <alignment vertical="center"/>
    </xf>
    <xf numFmtId="0" fontId="6" fillId="0" borderId="0" xfId="5" applyFont="1" applyAlignment="1">
      <alignment horizontal="center" vertical="center"/>
    </xf>
    <xf numFmtId="0" fontId="8" fillId="7" borderId="1" xfId="5" applyFont="1" applyFill="1" applyBorder="1" applyAlignment="1">
      <alignment horizontal="center" vertical="center"/>
    </xf>
    <xf numFmtId="0" fontId="8" fillId="7" borderId="1" xfId="5" applyFont="1" applyFill="1" applyBorder="1" applyAlignment="1">
      <alignment horizontal="center" vertical="center" wrapText="1"/>
    </xf>
    <xf numFmtId="0" fontId="10" fillId="14" borderId="1" xfId="5" applyFont="1" applyFill="1" applyBorder="1" applyAlignment="1">
      <alignment horizontal="center" vertical="center" wrapText="1"/>
    </xf>
    <xf numFmtId="0" fontId="10" fillId="0" borderId="1" xfId="5" applyFont="1" applyBorder="1" applyAlignment="1">
      <alignment horizontal="center" vertical="center" wrapText="1"/>
    </xf>
    <xf numFmtId="10" fontId="10" fillId="2" borderId="1" xfId="5" applyNumberFormat="1" applyFont="1" applyFill="1" applyBorder="1" applyAlignment="1">
      <alignment vertical="center"/>
    </xf>
    <xf numFmtId="165" fontId="10" fillId="15" borderId="1" xfId="5" applyNumberFormat="1" applyFont="1" applyFill="1" applyBorder="1" applyAlignment="1">
      <alignment vertical="center"/>
    </xf>
    <xf numFmtId="0" fontId="1" fillId="0" borderId="1" xfId="5" applyFont="1" applyBorder="1" applyAlignment="1">
      <alignment horizontal="center" vertical="center" wrapText="1"/>
    </xf>
    <xf numFmtId="0" fontId="10" fillId="0" borderId="1" xfId="5" applyFont="1" applyBorder="1" applyAlignment="1">
      <alignment horizontal="left" vertical="center" wrapText="1"/>
    </xf>
    <xf numFmtId="0" fontId="0" fillId="0" borderId="1" xfId="5" applyFont="1" applyBorder="1" applyAlignment="1">
      <alignment horizontal="center" vertical="center" wrapText="1"/>
    </xf>
    <xf numFmtId="0" fontId="10" fillId="0" borderId="1" xfId="5" applyFont="1" applyBorder="1" applyAlignment="1">
      <alignment horizontal="center" vertical="center"/>
    </xf>
    <xf numFmtId="0" fontId="8" fillId="0" borderId="1" xfId="5" applyFont="1" applyBorder="1" applyAlignment="1">
      <alignment horizontal="center" vertical="center" wrapText="1"/>
    </xf>
    <xf numFmtId="0" fontId="10" fillId="0" borderId="1" xfId="5" applyFont="1" applyBorder="1" applyAlignment="1">
      <alignment horizontal="left" vertical="top" wrapText="1"/>
    </xf>
    <xf numFmtId="9" fontId="19" fillId="0" borderId="1" xfId="5" applyNumberFormat="1" applyFont="1" applyBorder="1" applyAlignment="1">
      <alignment horizontal="center" vertical="center" wrapText="1"/>
    </xf>
    <xf numFmtId="0" fontId="0" fillId="17" borderId="0" xfId="0" applyFill="1"/>
    <xf numFmtId="0" fontId="0" fillId="0" borderId="1" xfId="5" applyFont="1" applyBorder="1" applyAlignment="1">
      <alignment horizontal="left" vertical="top" wrapText="1"/>
    </xf>
    <xf numFmtId="9" fontId="19" fillId="0" borderId="1" xfId="6" applyFont="1" applyFill="1" applyBorder="1" applyAlignment="1">
      <alignment horizontal="center" vertical="center" wrapText="1"/>
    </xf>
    <xf numFmtId="0" fontId="17" fillId="0" borderId="1" xfId="5" applyFont="1" applyBorder="1" applyAlignment="1">
      <alignment horizontal="center" vertical="center"/>
    </xf>
    <xf numFmtId="166" fontId="19" fillId="0" borderId="1" xfId="5" applyNumberFormat="1" applyFont="1" applyBorder="1" applyAlignment="1">
      <alignment horizontal="center" vertical="center" wrapText="1"/>
    </xf>
    <xf numFmtId="167" fontId="19" fillId="0" borderId="1" xfId="5" applyNumberFormat="1" applyFont="1" applyBorder="1" applyAlignment="1">
      <alignment horizontal="center" vertical="center" wrapText="1"/>
    </xf>
    <xf numFmtId="168" fontId="19" fillId="0" borderId="1" xfId="5" applyNumberFormat="1" applyFont="1" applyBorder="1" applyAlignment="1">
      <alignment horizontal="center" vertical="center" wrapText="1"/>
    </xf>
    <xf numFmtId="0" fontId="22" fillId="13" borderId="1" xfId="5" applyFont="1" applyFill="1" applyBorder="1" applyAlignment="1">
      <alignment horizontal="center" vertical="center" wrapText="1"/>
    </xf>
    <xf numFmtId="0" fontId="11" fillId="13" borderId="1" xfId="5" applyFont="1" applyFill="1" applyBorder="1" applyAlignment="1">
      <alignment horizontal="center" vertical="center" wrapText="1"/>
    </xf>
    <xf numFmtId="9" fontId="10" fillId="0" borderId="0" xfId="5" applyNumberFormat="1" applyFont="1" applyAlignment="1">
      <alignment horizontal="center" vertical="center"/>
    </xf>
    <xf numFmtId="164" fontId="8" fillId="0" borderId="0" xfId="5" applyNumberFormat="1" applyFont="1" applyAlignment="1">
      <alignment horizontal="center" vertical="center"/>
    </xf>
    <xf numFmtId="0" fontId="10" fillId="0" borderId="0" xfId="5" applyFont="1" applyAlignment="1">
      <alignment horizontal="center" vertical="center"/>
    </xf>
    <xf numFmtId="164" fontId="10" fillId="0" borderId="1" xfId="5" applyNumberFormat="1" applyFont="1" applyBorder="1" applyAlignment="1">
      <alignment horizontal="center" vertical="center"/>
    </xf>
    <xf numFmtId="164" fontId="17" fillId="0" borderId="1" xfId="6" applyNumberFormat="1" applyFont="1" applyFill="1" applyBorder="1" applyAlignment="1">
      <alignment horizontal="center" vertical="center"/>
    </xf>
    <xf numFmtId="9" fontId="1" fillId="8" borderId="1" xfId="5" quotePrefix="1" applyNumberFormat="1" applyFont="1" applyFill="1" applyBorder="1" applyAlignment="1">
      <alignment horizontal="center" vertical="center"/>
    </xf>
    <xf numFmtId="0" fontId="6" fillId="0" borderId="5" xfId="5" applyFont="1" applyBorder="1"/>
    <xf numFmtId="0" fontId="18" fillId="4" borderId="10" xfId="5" applyFont="1" applyFill="1" applyBorder="1" applyAlignment="1">
      <alignment horizontal="center" vertical="center"/>
    </xf>
    <xf numFmtId="0" fontId="1" fillId="5" borderId="10" xfId="5" applyFont="1" applyFill="1" applyBorder="1" applyAlignment="1">
      <alignment horizontal="center" vertical="center"/>
    </xf>
    <xf numFmtId="169" fontId="7" fillId="13" borderId="9" xfId="5" applyNumberFormat="1" applyFont="1" applyFill="1" applyBorder="1" applyAlignment="1">
      <alignment vertical="center"/>
    </xf>
    <xf numFmtId="0" fontId="23" fillId="2" borderId="1" xfId="5" applyFont="1" applyFill="1" applyBorder="1" applyAlignment="1">
      <alignment horizontal="center" vertical="center" wrapText="1"/>
    </xf>
    <xf numFmtId="9" fontId="19" fillId="2" borderId="1" xfId="6" applyFont="1" applyFill="1" applyBorder="1" applyAlignment="1">
      <alignment horizontal="center" vertical="center" wrapText="1"/>
    </xf>
    <xf numFmtId="164" fontId="17" fillId="2" borderId="1" xfId="6" applyNumberFormat="1" applyFont="1" applyFill="1" applyBorder="1" applyAlignment="1">
      <alignment horizontal="center" vertical="center"/>
    </xf>
    <xf numFmtId="9" fontId="1" fillId="11" borderId="1" xfId="5" quotePrefix="1" applyNumberFormat="1" applyFont="1" applyFill="1" applyBorder="1" applyAlignment="1">
      <alignment horizontal="center" vertical="center"/>
    </xf>
    <xf numFmtId="9" fontId="1" fillId="11" borderId="1" xfId="5" quotePrefix="1" applyNumberFormat="1" applyFont="1" applyFill="1" applyBorder="1" applyAlignment="1">
      <alignment horizontal="center" vertical="center" wrapText="1"/>
    </xf>
    <xf numFmtId="0" fontId="7" fillId="18" borderId="1" xfId="5" applyFont="1" applyFill="1" applyBorder="1" applyAlignment="1">
      <alignment horizontal="center" vertical="center" wrapText="1"/>
    </xf>
    <xf numFmtId="0" fontId="22" fillId="2" borderId="1" xfId="5" applyFont="1" applyFill="1" applyBorder="1" applyAlignment="1">
      <alignment horizontal="center" vertical="center" wrapText="1"/>
    </xf>
    <xf numFmtId="0" fontId="11" fillId="2" borderId="1" xfId="5" applyFont="1" applyFill="1" applyBorder="1" applyAlignment="1">
      <alignment horizontal="center" vertical="center" wrapText="1"/>
    </xf>
    <xf numFmtId="0" fontId="20" fillId="0" borderId="1" xfId="5" applyFont="1" applyFill="1" applyBorder="1" applyAlignment="1">
      <alignment horizontal="center" vertical="center" wrapText="1"/>
    </xf>
    <xf numFmtId="0" fontId="21" fillId="0" borderId="1"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21" fillId="14" borderId="1" xfId="5" applyFont="1" applyFill="1" applyBorder="1" applyAlignment="1">
      <alignment horizontal="center" vertical="center" wrapText="1"/>
    </xf>
    <xf numFmtId="0" fontId="6" fillId="0" borderId="0" xfId="5" applyFont="1" applyFill="1"/>
    <xf numFmtId="170" fontId="10" fillId="2" borderId="1" xfId="5" applyNumberFormat="1" applyFont="1" applyFill="1" applyBorder="1" applyAlignment="1">
      <alignment vertical="center"/>
    </xf>
    <xf numFmtId="0" fontId="8" fillId="13" borderId="1" xfId="5" applyFont="1" applyFill="1" applyBorder="1" applyAlignment="1">
      <alignment horizontal="left" vertical="center" wrapText="1"/>
    </xf>
    <xf numFmtId="0" fontId="13" fillId="0" borderId="4" xfId="4" applyFont="1" applyBorder="1" applyAlignment="1">
      <alignment horizontal="center"/>
    </xf>
    <xf numFmtId="0" fontId="7" fillId="0" borderId="9" xfId="5" applyFont="1" applyBorder="1" applyAlignment="1">
      <alignment horizontal="center" vertical="center"/>
    </xf>
    <xf numFmtId="0" fontId="7" fillId="0" borderId="10" xfId="5" applyFont="1" applyBorder="1" applyAlignment="1">
      <alignment horizontal="center" vertical="center"/>
    </xf>
    <xf numFmtId="0" fontId="7" fillId="0" borderId="9" xfId="5" applyFont="1" applyFill="1" applyBorder="1" applyAlignment="1">
      <alignment horizontal="center" vertical="center"/>
    </xf>
    <xf numFmtId="0" fontId="7" fillId="0" borderId="10" xfId="5" applyFont="1" applyFill="1" applyBorder="1" applyAlignment="1">
      <alignment horizontal="center" vertical="center"/>
    </xf>
    <xf numFmtId="0" fontId="6" fillId="0" borderId="5" xfId="5" applyFont="1" applyBorder="1" applyAlignment="1">
      <alignment horizontal="center"/>
    </xf>
    <xf numFmtId="0" fontId="6" fillId="0" borderId="6" xfId="5" applyFont="1" applyBorder="1" applyAlignment="1">
      <alignment horizontal="center"/>
    </xf>
    <xf numFmtId="0" fontId="4" fillId="3" borderId="5" xfId="5" applyFont="1" applyFill="1" applyBorder="1" applyAlignment="1">
      <alignment horizontal="left" vertical="center" wrapText="1"/>
    </xf>
    <xf numFmtId="0" fontId="4" fillId="3" borderId="6" xfId="5" applyFont="1" applyFill="1" applyBorder="1" applyAlignment="1">
      <alignment horizontal="left" vertical="center" wrapText="1"/>
    </xf>
    <xf numFmtId="0" fontId="4" fillId="3" borderId="7" xfId="5" applyFont="1" applyFill="1" applyBorder="1" applyAlignment="1">
      <alignment horizontal="left" vertical="center" wrapText="1"/>
    </xf>
    <xf numFmtId="0" fontId="10" fillId="0" borderId="2" xfId="5" applyFont="1" applyBorder="1" applyAlignment="1">
      <alignment horizontal="right" vertical="center" wrapText="1"/>
    </xf>
    <xf numFmtId="0" fontId="10" fillId="0" borderId="12" xfId="5" applyFont="1" applyBorder="1" applyAlignment="1">
      <alignment horizontal="right" vertical="center" wrapText="1"/>
    </xf>
    <xf numFmtId="0" fontId="10" fillId="0" borderId="3" xfId="5" applyFont="1" applyBorder="1" applyAlignment="1">
      <alignment horizontal="right" vertical="center" wrapText="1"/>
    </xf>
    <xf numFmtId="0" fontId="7" fillId="16" borderId="5" xfId="5" applyFont="1" applyFill="1" applyBorder="1" applyAlignment="1">
      <alignment horizontal="center" vertical="center" wrapText="1"/>
    </xf>
    <xf numFmtId="0" fontId="7" fillId="16" borderId="6" xfId="5" applyFont="1" applyFill="1" applyBorder="1" applyAlignment="1">
      <alignment horizontal="center" vertical="center" wrapText="1"/>
    </xf>
    <xf numFmtId="0" fontId="7" fillId="16" borderId="7" xfId="5" applyFont="1" applyFill="1" applyBorder="1" applyAlignment="1">
      <alignment horizontal="center" vertical="center" wrapText="1"/>
    </xf>
    <xf numFmtId="0" fontId="7" fillId="0" borderId="2" xfId="5" applyFont="1" applyBorder="1" applyAlignment="1">
      <alignment horizontal="center" vertical="center"/>
    </xf>
    <xf numFmtId="0" fontId="7" fillId="0" borderId="12" xfId="5" applyFont="1" applyBorder="1" applyAlignment="1">
      <alignment horizontal="center" vertical="center"/>
    </xf>
    <xf numFmtId="0" fontId="7" fillId="0" borderId="3" xfId="5" applyFont="1" applyBorder="1" applyAlignment="1">
      <alignment horizontal="center" vertical="center"/>
    </xf>
    <xf numFmtId="0" fontId="8" fillId="5" borderId="1" xfId="5" applyFont="1" applyFill="1" applyBorder="1" applyAlignment="1">
      <alignment horizontal="center" vertical="center"/>
    </xf>
    <xf numFmtId="0" fontId="18" fillId="6" borderId="10" xfId="5" applyFont="1" applyFill="1" applyBorder="1" applyAlignment="1">
      <alignment horizontal="center" vertical="center"/>
    </xf>
    <xf numFmtId="0" fontId="1" fillId="5" borderId="10" xfId="5" applyFont="1" applyFill="1" applyBorder="1" applyAlignment="1">
      <alignment horizontal="center" vertical="center"/>
    </xf>
    <xf numFmtId="0" fontId="7" fillId="0" borderId="2" xfId="5" applyFont="1" applyBorder="1" applyAlignment="1">
      <alignment horizontal="left" vertical="center" wrapText="1"/>
    </xf>
    <xf numFmtId="0" fontId="7" fillId="0" borderId="3" xfId="5" applyFont="1" applyBorder="1" applyAlignment="1">
      <alignment horizontal="left" vertical="center" wrapText="1"/>
    </xf>
    <xf numFmtId="0" fontId="1" fillId="5" borderId="2" xfId="5" applyFont="1" applyFill="1" applyBorder="1" applyAlignment="1">
      <alignment horizontal="center" vertical="center"/>
    </xf>
    <xf numFmtId="0" fontId="1" fillId="5" borderId="12" xfId="5" applyFont="1" applyFill="1" applyBorder="1" applyAlignment="1">
      <alignment horizontal="center" vertical="center"/>
    </xf>
    <xf numFmtId="0" fontId="1" fillId="5" borderId="3" xfId="5" applyFont="1" applyFill="1" applyBorder="1" applyAlignment="1">
      <alignment horizontal="center" vertical="center"/>
    </xf>
    <xf numFmtId="0" fontId="26" fillId="18" borderId="1" xfId="5" applyFont="1" applyFill="1" applyBorder="1" applyAlignment="1">
      <alignment horizontal="left" vertical="center" wrapText="1"/>
    </xf>
    <xf numFmtId="0" fontId="10" fillId="0" borderId="1" xfId="5" applyFont="1" applyBorder="1" applyAlignment="1">
      <alignment horizontal="left" vertical="center"/>
    </xf>
    <xf numFmtId="0" fontId="10" fillId="0" borderId="2" xfId="5" applyFont="1" applyFill="1" applyBorder="1" applyAlignment="1">
      <alignment horizontal="right" vertical="center" wrapText="1"/>
    </xf>
    <xf numFmtId="0" fontId="10" fillId="0" borderId="12" xfId="5" applyFont="1" applyFill="1" applyBorder="1" applyAlignment="1">
      <alignment horizontal="right" vertical="center" wrapText="1"/>
    </xf>
    <xf numFmtId="0" fontId="10" fillId="0" borderId="3" xfId="5" applyFont="1" applyFill="1" applyBorder="1" applyAlignment="1">
      <alignment horizontal="right" vertical="center" wrapText="1"/>
    </xf>
    <xf numFmtId="0" fontId="10" fillId="14" borderId="2" xfId="5" applyFont="1" applyFill="1" applyBorder="1" applyAlignment="1">
      <alignment horizontal="right" vertical="center" wrapText="1"/>
    </xf>
    <xf numFmtId="0" fontId="10" fillId="14" borderId="12" xfId="5" applyFont="1" applyFill="1" applyBorder="1" applyAlignment="1">
      <alignment horizontal="right" vertical="center" wrapText="1"/>
    </xf>
    <xf numFmtId="0" fontId="10" fillId="14" borderId="3" xfId="5" applyFont="1" applyFill="1" applyBorder="1" applyAlignment="1">
      <alignment horizontal="right" vertical="center" wrapText="1"/>
    </xf>
    <xf numFmtId="0" fontId="0" fillId="17" borderId="2" xfId="0" applyFill="1" applyBorder="1" applyAlignment="1">
      <alignment horizontal="left" wrapText="1"/>
    </xf>
    <xf numFmtId="0" fontId="0" fillId="17" borderId="12" xfId="0" applyFill="1" applyBorder="1" applyAlignment="1">
      <alignment horizontal="left" wrapText="1"/>
    </xf>
    <xf numFmtId="0" fontId="0" fillId="17" borderId="3" xfId="0" applyFill="1" applyBorder="1" applyAlignment="1">
      <alignment horizontal="left" wrapText="1"/>
    </xf>
    <xf numFmtId="0" fontId="0" fillId="17" borderId="0" xfId="0" applyFill="1" applyAlignment="1"/>
    <xf numFmtId="0" fontId="1" fillId="19" borderId="2" xfId="0" applyFont="1" applyFill="1" applyBorder="1" applyAlignment="1">
      <alignment horizontal="center"/>
    </xf>
    <xf numFmtId="0" fontId="0" fillId="19" borderId="12" xfId="0" applyFill="1" applyBorder="1" applyAlignment="1">
      <alignment horizontal="center"/>
    </xf>
    <xf numFmtId="0" fontId="0" fillId="19" borderId="3" xfId="0" applyFill="1" applyBorder="1" applyAlignment="1">
      <alignment horizontal="center"/>
    </xf>
    <xf numFmtId="0" fontId="0" fillId="17" borderId="1" xfId="0" applyFill="1" applyBorder="1" applyAlignment="1">
      <alignment horizontal="left" vertical="center" wrapText="1"/>
    </xf>
    <xf numFmtId="0" fontId="0" fillId="17" borderId="1" xfId="0" applyFill="1" applyBorder="1" applyAlignment="1">
      <alignment horizontal="lef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0" fillId="2" borderId="1" xfId="0" applyFill="1" applyBorder="1" applyAlignment="1">
      <alignment vertical="center"/>
    </xf>
    <xf numFmtId="0" fontId="0" fillId="17" borderId="1" xfId="0" quotePrefix="1" applyFill="1" applyBorder="1" applyAlignment="1">
      <alignment vertical="top" wrapText="1"/>
    </xf>
    <xf numFmtId="0" fontId="0" fillId="17" borderId="1" xfId="0" applyFill="1" applyBorder="1" applyAlignment="1">
      <alignment vertical="top" wrapText="1"/>
    </xf>
  </cellXfs>
  <cellStyles count="7">
    <cellStyle name="Normal" xfId="0" builtinId="0"/>
    <cellStyle name="Normal 2" xfId="1" xr:uid="{00000000-0005-0000-0000-000001000000}"/>
    <cellStyle name="Normal 3" xfId="4" xr:uid="{00000000-0005-0000-0000-000002000000}"/>
    <cellStyle name="Prozent 2" xfId="3" xr:uid="{00000000-0005-0000-0000-000003000000}"/>
    <cellStyle name="Prozent 2 2" xfId="6" xr:uid="{00000000-0005-0000-0000-000004000000}"/>
    <cellStyle name="Standard 2" xfId="2" xr:uid="{00000000-0005-0000-0000-000005000000}"/>
    <cellStyle name="Standard 2 2" xfId="5" xr:uid="{00000000-0005-0000-0000-000006000000}"/>
  </cellStyles>
  <dxfs count="1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3</xdr:row>
      <xdr:rowOff>95250</xdr:rowOff>
    </xdr:from>
    <xdr:to>
      <xdr:col>10</xdr:col>
      <xdr:colOff>563656</xdr:colOff>
      <xdr:row>3</xdr:row>
      <xdr:rowOff>445166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0440" y="621030"/>
          <a:ext cx="1081816" cy="349916"/>
        </a:xfrm>
        <a:prstGeom prst="rect">
          <a:avLst/>
        </a:prstGeom>
      </xdr:spPr>
    </xdr:pic>
    <xdr:clientData/>
  </xdr:twoCellAnchor>
  <xdr:twoCellAnchor>
    <xdr:from>
      <xdr:col>0</xdr:col>
      <xdr:colOff>141288</xdr:colOff>
      <xdr:row>7</xdr:row>
      <xdr:rowOff>90486</xdr:rowOff>
    </xdr:from>
    <xdr:to>
      <xdr:col>10</xdr:col>
      <xdr:colOff>538163</xdr:colOff>
      <xdr:row>31</xdr:row>
      <xdr:rowOff>140804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1288" y="1854682"/>
          <a:ext cx="8016875" cy="4025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ysClr val="windowText" lastClr="000000"/>
              </a:solidFill>
              <a:effectLst/>
              <a:latin typeface="+mn-lt"/>
              <a:ea typeface="+mn-ea"/>
              <a:cs typeface="+mn-cs"/>
            </a:rPr>
            <a:t>Summary Overview of the KPIs and Bonus Malus Rule</a:t>
          </a:r>
        </a:p>
        <a:p>
          <a:r>
            <a:rPr lang="en-GB" sz="1100">
              <a:solidFill>
                <a:sysClr val="windowText" lastClr="000000"/>
              </a:solidFill>
              <a:effectLst/>
              <a:latin typeface="+mn-lt"/>
              <a:ea typeface="+mn-ea"/>
              <a:cs typeface="+mn-cs"/>
            </a:rPr>
            <a:t>The Service Provider must adhere to the Key Performance Indicators as provided in this Annex 6 –KPIs. The KPIs will be used to monitor:</a:t>
          </a:r>
        </a:p>
        <a:p>
          <a:r>
            <a:rPr lang="en-GB" sz="1100">
              <a:solidFill>
                <a:sysClr val="windowText" lastClr="000000"/>
              </a:solidFill>
              <a:effectLst/>
              <a:latin typeface="+mn-lt"/>
              <a:ea typeface="+mn-ea"/>
              <a:cs typeface="+mn-cs"/>
            </a:rPr>
            <a:t>- Menu plan preparation</a:t>
          </a:r>
        </a:p>
        <a:p>
          <a:r>
            <a:rPr lang="en-GB" sz="1100">
              <a:solidFill>
                <a:sysClr val="windowText" lastClr="000000"/>
              </a:solidFill>
              <a:effectLst/>
              <a:latin typeface="+mn-lt"/>
              <a:ea typeface="+mn-ea"/>
              <a:cs typeface="+mn-cs"/>
            </a:rPr>
            <a:t>- Health and safety audits</a:t>
          </a:r>
        </a:p>
        <a:p>
          <a:r>
            <a:rPr lang="en-GB" sz="1100">
              <a:solidFill>
                <a:sysClr val="windowText" lastClr="000000"/>
              </a:solidFill>
              <a:effectLst/>
              <a:latin typeface="+mn-lt"/>
              <a:ea typeface="+mn-ea"/>
              <a:cs typeface="+mn-cs"/>
            </a:rPr>
            <a:t>- Equipment hygiene</a:t>
          </a:r>
          <a:r>
            <a:rPr lang="en-GB" sz="1100" baseline="0">
              <a:solidFill>
                <a:sysClr val="windowText" lastClr="000000"/>
              </a:solidFill>
              <a:effectLst/>
              <a:latin typeface="+mn-lt"/>
              <a:ea typeface="+mn-ea"/>
              <a:cs typeface="+mn-cs"/>
            </a:rPr>
            <a:t> audits</a:t>
          </a:r>
        </a:p>
        <a:p>
          <a:r>
            <a:rPr lang="en-GB" sz="1100" baseline="0">
              <a:solidFill>
                <a:sysClr val="windowText" lastClr="000000"/>
              </a:solidFill>
              <a:effectLst/>
              <a:latin typeface="+mn-lt"/>
              <a:ea typeface="+mn-ea"/>
              <a:cs typeface="+mn-cs"/>
            </a:rPr>
            <a:t>- Mainteinance plan</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Number of complaints</a:t>
          </a:r>
        </a:p>
        <a:p>
          <a:r>
            <a:rPr lang="en-GB" sz="1100">
              <a:solidFill>
                <a:sysClr val="windowText" lastClr="000000"/>
              </a:solidFill>
              <a:effectLst/>
              <a:latin typeface="+mn-lt"/>
              <a:ea typeface="+mn-ea"/>
              <a:cs typeface="+mn-cs"/>
            </a:rPr>
            <a:t>- Response and resolution to tickets</a:t>
          </a:r>
        </a:p>
        <a:p>
          <a:r>
            <a:rPr lang="en-GB" sz="1100">
              <a:solidFill>
                <a:sysClr val="windowText" lastClr="000000"/>
              </a:solidFill>
              <a:effectLst/>
              <a:latin typeface="+mn-lt"/>
              <a:ea typeface="+mn-ea"/>
              <a:cs typeface="+mn-cs"/>
            </a:rPr>
            <a:t>- Contract</a:t>
          </a:r>
          <a:r>
            <a:rPr lang="en-GB" sz="1100" baseline="0">
              <a:solidFill>
                <a:sysClr val="windowText" lastClr="000000"/>
              </a:solidFill>
              <a:effectLst/>
              <a:latin typeface="+mn-lt"/>
              <a:ea typeface="+mn-ea"/>
              <a:cs typeface="+mn-cs"/>
            </a:rPr>
            <a:t> management</a:t>
          </a:r>
          <a:endParaRPr lang="en-GB" sz="1100">
            <a:solidFill>
              <a:sysClr val="windowText" lastClr="000000"/>
            </a:solidFill>
            <a:effectLst/>
            <a:latin typeface="+mn-lt"/>
            <a:ea typeface="+mn-ea"/>
            <a:cs typeface="+mn-cs"/>
          </a:endParaRPr>
        </a:p>
        <a:p>
          <a:pPr rtl="0" eaLnBrk="1" fontAlgn="auto" latinLnBrk="0" hangingPunct="1"/>
          <a:endParaRPr lang="de-DE" sz="1100">
            <a:solidFill>
              <a:sysClr val="windowText" lastClr="000000"/>
            </a:solidFill>
            <a:effectLst/>
            <a:latin typeface="+mn-lt"/>
            <a:ea typeface="+mn-ea"/>
            <a:cs typeface="+mn-cs"/>
          </a:endParaRPr>
        </a:p>
        <a:p>
          <a:pPr rtl="0" eaLnBrk="1" fontAlgn="auto" latinLnBrk="0" hangingPunct="1"/>
          <a:r>
            <a:rPr lang="de-DE" sz="1100">
              <a:solidFill>
                <a:sysClr val="windowText" lastClr="000000"/>
              </a:solidFill>
              <a:effectLst/>
              <a:latin typeface="+mn-lt"/>
              <a:ea typeface="+mn-ea"/>
              <a:cs typeface="+mn-cs"/>
            </a:rPr>
            <a:t>The individual evaluation criteria for each KPI is specified in this</a:t>
          </a:r>
          <a:r>
            <a:rPr lang="de-DE" sz="1100" baseline="0">
              <a:solidFill>
                <a:sysClr val="windowText" lastClr="000000"/>
              </a:solidFill>
              <a:effectLst/>
              <a:latin typeface="+mn-lt"/>
              <a:ea typeface="+mn-ea"/>
              <a:cs typeface="+mn-cs"/>
            </a:rPr>
            <a:t> Annex 6 - KPIs</a:t>
          </a:r>
          <a:r>
            <a:rPr lang="de-DE" sz="1100">
              <a:solidFill>
                <a:sysClr val="windowText" lastClr="000000"/>
              </a:solidFill>
              <a:effectLst/>
              <a:latin typeface="+mn-lt"/>
              <a:ea typeface="+mn-ea"/>
              <a:cs typeface="+mn-cs"/>
            </a:rPr>
            <a:t>. </a:t>
          </a:r>
          <a:endParaRPr lang="en-GB">
            <a:solidFill>
              <a:sysClr val="windowText" lastClr="000000"/>
            </a:solidFill>
            <a:effectLst/>
          </a:endParaRPr>
        </a:p>
        <a:p>
          <a:r>
            <a:rPr lang="en-GB" sz="1100">
              <a:solidFill>
                <a:sysClr val="windowText" lastClr="000000"/>
              </a:solidFill>
              <a:effectLst/>
              <a:latin typeface="+mn-lt"/>
              <a:ea typeface="+mn-ea"/>
              <a:cs typeface="+mn-cs"/>
            </a:rPr>
            <a:t>The resulting score for each KPI will meet one of the following performance thresholds (the “</a:t>
          </a:r>
          <a:r>
            <a:rPr lang="en-GB" sz="1100" b="1">
              <a:solidFill>
                <a:sysClr val="windowText" lastClr="000000"/>
              </a:solidFill>
              <a:effectLst/>
              <a:latin typeface="+mn-lt"/>
              <a:ea typeface="+mn-ea"/>
              <a:cs typeface="+mn-cs"/>
            </a:rPr>
            <a:t>Performance Thresholds</a:t>
          </a:r>
          <a:r>
            <a:rPr lang="en-GB" sz="1100">
              <a:solidFill>
                <a:sysClr val="windowText" lastClr="000000"/>
              </a:solidFill>
              <a:effectLst/>
              <a:latin typeface="+mn-lt"/>
              <a:ea typeface="+mn-ea"/>
              <a:cs typeface="+mn-cs"/>
            </a:rPr>
            <a:t>”):</a:t>
          </a:r>
        </a:p>
        <a:p>
          <a:pPr lvl="0"/>
          <a:r>
            <a:rPr lang="en-GB" sz="1100" b="1">
              <a:solidFill>
                <a:sysClr val="windowText" lastClr="000000"/>
              </a:solidFill>
              <a:effectLst/>
              <a:latin typeface="+mn-lt"/>
              <a:ea typeface="+mn-ea"/>
              <a:cs typeface="+mn-cs"/>
            </a:rPr>
            <a:t>- Bonus</a:t>
          </a:r>
          <a:r>
            <a:rPr lang="en-GB" sz="1100">
              <a:solidFill>
                <a:sysClr val="windowText" lastClr="000000"/>
              </a:solidFill>
              <a:effectLst/>
              <a:latin typeface="+mn-lt"/>
              <a:ea typeface="+mn-ea"/>
              <a:cs typeface="+mn-cs"/>
            </a:rPr>
            <a:t>: If the Service Provider’s score for a KPI meets the Performance Threshold “Bonus”, this may result in a bonus payment becoming payable to the Service Provider by the ESM;</a:t>
          </a:r>
        </a:p>
        <a:p>
          <a:pPr lvl="0"/>
          <a:r>
            <a:rPr lang="en-GB" sz="1100" b="1">
              <a:solidFill>
                <a:sysClr val="windowText" lastClr="000000"/>
              </a:solidFill>
              <a:effectLst/>
              <a:latin typeface="+mn-lt"/>
              <a:ea typeface="+mn-ea"/>
              <a:cs typeface="+mn-cs"/>
            </a:rPr>
            <a:t>- Tolerance</a:t>
          </a:r>
          <a:r>
            <a:rPr lang="en-GB" sz="1100">
              <a:solidFill>
                <a:sysClr val="windowText" lastClr="000000"/>
              </a:solidFill>
              <a:effectLst/>
              <a:latin typeface="+mn-lt"/>
              <a:ea typeface="+mn-ea"/>
              <a:cs typeface="+mn-cs"/>
            </a:rPr>
            <a:t>: If the Service Provider’s score for a KPI meets the Performance Threshold “Tolerance”, there will be no impact on the fees payable; and </a:t>
          </a:r>
        </a:p>
        <a:p>
          <a:pPr lvl="0"/>
          <a:r>
            <a:rPr lang="en-GB" sz="1100" b="1">
              <a:solidFill>
                <a:sysClr val="windowText" lastClr="000000"/>
              </a:solidFill>
              <a:effectLst/>
              <a:latin typeface="+mn-lt"/>
              <a:ea typeface="+mn-ea"/>
              <a:cs typeface="+mn-cs"/>
            </a:rPr>
            <a:t>- Malus</a:t>
          </a:r>
          <a:r>
            <a:rPr lang="en-GB" sz="1100">
              <a:solidFill>
                <a:sysClr val="windowText" lastClr="000000"/>
              </a:solidFill>
              <a:effectLst/>
              <a:latin typeface="+mn-lt"/>
              <a:ea typeface="+mn-ea"/>
              <a:cs typeface="+mn-cs"/>
            </a:rPr>
            <a:t>: If the Service Provider’s score for a KPI meets the Performance Threshold “Malus”, this will result in a service credit becoming payable to the ESM by the Service Provider, by way of a reduction in the fees or otherwise.</a:t>
          </a:r>
        </a:p>
        <a:p>
          <a:pPr rtl="0" eaLnBrk="1" fontAlgn="auto" latinLnBrk="0" hangingPunct="1"/>
          <a:endParaRPr lang="de-DE" sz="1100" b="1" i="1" baseline="0">
            <a:solidFill>
              <a:sysClr val="windowText" lastClr="000000"/>
            </a:solidFill>
            <a:effectLst/>
            <a:latin typeface="+mn-lt"/>
            <a:ea typeface="+mn-ea"/>
            <a:cs typeface="+mn-cs"/>
          </a:endParaRPr>
        </a:p>
        <a:p>
          <a:r>
            <a:rPr lang="de-DE" sz="1100">
              <a:solidFill>
                <a:sysClr val="windowText" lastClr="000000"/>
              </a:solidFill>
              <a:effectLst/>
              <a:latin typeface="+mn-lt"/>
              <a:ea typeface="+mn-ea"/>
              <a:cs typeface="+mn-cs"/>
            </a:rPr>
            <a:t>The evaluation of the KPIs will take place monthly except for Heald and safety</a:t>
          </a:r>
          <a:r>
            <a:rPr lang="de-DE" sz="1100" baseline="0">
              <a:solidFill>
                <a:sysClr val="windowText" lastClr="000000"/>
              </a:solidFill>
              <a:effectLst/>
              <a:latin typeface="+mn-lt"/>
              <a:ea typeface="+mn-ea"/>
              <a:cs typeface="+mn-cs"/>
            </a:rPr>
            <a:t> audits KPI, evaluated twice a year, and Equipment hygiene audits KPI, evaluated on a quarterly basis</a:t>
          </a:r>
          <a:r>
            <a:rPr lang="de-DE" sz="1100">
              <a:solidFill>
                <a:sysClr val="windowText" lastClr="000000"/>
              </a:solidFill>
              <a:effectLst/>
              <a:latin typeface="+mn-lt"/>
              <a:ea typeface="+mn-ea"/>
              <a:cs typeface="+mn-cs"/>
            </a:rPr>
            <a:t>. The evaluation</a:t>
          </a:r>
          <a:r>
            <a:rPr lang="de-DE" sz="1100" baseline="0">
              <a:solidFill>
                <a:sysClr val="windowText" lastClr="000000"/>
              </a:solidFill>
              <a:effectLst/>
              <a:latin typeface="+mn-lt"/>
              <a:ea typeface="+mn-ea"/>
              <a:cs typeface="+mn-cs"/>
            </a:rPr>
            <a:t> results are the basis for the calculation of the Bonus Amount and Malus Amount applicable at the end of the Evaluation Period. Full details on the operation of the KPIs and the Bonus Malus Rule are provided in the Terms of Reference.</a:t>
          </a:r>
          <a:endParaRPr lang="en-GB"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2" name="Grafik 4">
          <a:extLst>
            <a:ext uri="{FF2B5EF4-FFF2-40B4-BE49-F238E27FC236}">
              <a16:creationId xmlns:a16="http://schemas.microsoft.com/office/drawing/2014/main" id="{1AD8B66D-A8A8-45F7-A77C-9FE9CAE4F0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0817" y="181706"/>
          <a:ext cx="1068690" cy="351277"/>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2" name="Grafik 4">
          <a:extLst>
            <a:ext uri="{FF2B5EF4-FFF2-40B4-BE49-F238E27FC236}">
              <a16:creationId xmlns:a16="http://schemas.microsoft.com/office/drawing/2014/main" id="{E164AD52-37C8-4A4C-A208-3C51850794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0817" y="181706"/>
          <a:ext cx="1068690" cy="351277"/>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2" name="Grafik 4">
          <a:extLst>
            <a:ext uri="{FF2B5EF4-FFF2-40B4-BE49-F238E27FC236}">
              <a16:creationId xmlns:a16="http://schemas.microsoft.com/office/drawing/2014/main" id="{A1EC9323-4B4C-4DAC-896A-02CC0833DB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0817" y="181706"/>
          <a:ext cx="1068690" cy="351277"/>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2" name="Grafik 4">
          <a:extLst>
            <a:ext uri="{FF2B5EF4-FFF2-40B4-BE49-F238E27FC236}">
              <a16:creationId xmlns:a16="http://schemas.microsoft.com/office/drawing/2014/main" id="{64F08E26-BCD6-4499-807F-4AA6C05623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0817" y="181706"/>
          <a:ext cx="1068690" cy="351277"/>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2" name="Grafik 4">
          <a:extLst>
            <a:ext uri="{FF2B5EF4-FFF2-40B4-BE49-F238E27FC236}">
              <a16:creationId xmlns:a16="http://schemas.microsoft.com/office/drawing/2014/main" id="{C9D5539E-369D-46EB-A7CA-440E92DFD4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0817" y="181706"/>
          <a:ext cx="1068690" cy="35127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361950</xdr:colOff>
      <xdr:row>3</xdr:row>
      <xdr:rowOff>0</xdr:rowOff>
    </xdr:from>
    <xdr:to>
      <xdr:col>2</xdr:col>
      <xdr:colOff>0</xdr:colOff>
      <xdr:row>3</xdr:row>
      <xdr:rowOff>0</xdr:rowOff>
    </xdr:to>
    <xdr:sp macro="" textlink="">
      <xdr:nvSpPr>
        <xdr:cNvPr id="2" name="Line 123">
          <a:extLst>
            <a:ext uri="{FF2B5EF4-FFF2-40B4-BE49-F238E27FC236}">
              <a16:creationId xmlns:a16="http://schemas.microsoft.com/office/drawing/2014/main" id="{00000000-0008-0000-0100-000002000000}"/>
            </a:ext>
          </a:extLst>
        </xdr:cNvPr>
        <xdr:cNvSpPr>
          <a:spLocks noChangeShapeType="1"/>
        </xdr:cNvSpPr>
      </xdr:nvSpPr>
      <xdr:spPr bwMode="auto">
        <a:xfrm>
          <a:off x="659130" y="1303020"/>
          <a:ext cx="107823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de-DE"/>
        </a:p>
      </xdr:txBody>
    </xdr:sp>
    <xdr:clientData/>
  </xdr:twoCellAnchor>
  <xdr:twoCellAnchor>
    <xdr:from>
      <xdr:col>1</xdr:col>
      <xdr:colOff>361950</xdr:colOff>
      <xdr:row>4</xdr:row>
      <xdr:rowOff>15240</xdr:rowOff>
    </xdr:from>
    <xdr:to>
      <xdr:col>2</xdr:col>
      <xdr:colOff>0</xdr:colOff>
      <xdr:row>4</xdr:row>
      <xdr:rowOff>15240</xdr:rowOff>
    </xdr:to>
    <xdr:sp macro="" textlink="">
      <xdr:nvSpPr>
        <xdr:cNvPr id="3" name="Line 124">
          <a:extLst>
            <a:ext uri="{FF2B5EF4-FFF2-40B4-BE49-F238E27FC236}">
              <a16:creationId xmlns:a16="http://schemas.microsoft.com/office/drawing/2014/main" id="{00000000-0008-0000-0100-000003000000}"/>
            </a:ext>
          </a:extLst>
        </xdr:cNvPr>
        <xdr:cNvSpPr>
          <a:spLocks noChangeShapeType="1"/>
        </xdr:cNvSpPr>
      </xdr:nvSpPr>
      <xdr:spPr bwMode="auto">
        <a:xfrm>
          <a:off x="1108710" y="1508760"/>
          <a:ext cx="1085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19</xdr:col>
      <xdr:colOff>69092</xdr:colOff>
      <xdr:row>0</xdr:row>
      <xdr:rowOff>181706</xdr:rowOff>
    </xdr:from>
    <xdr:to>
      <xdr:col>21</xdr:col>
      <xdr:colOff>26532</xdr:colOff>
      <xdr:row>0</xdr:row>
      <xdr:rowOff>532983</xdr:rowOff>
    </xdr:to>
    <xdr:pic>
      <xdr:nvPicPr>
        <xdr:cNvPr id="4" name="Grafik 4">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42492" y="181706"/>
          <a:ext cx="1054720" cy="3512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4" name="Grafik 4">
          <a:extLst>
            <a:ext uri="{FF2B5EF4-FFF2-40B4-BE49-F238E27FC236}">
              <a16:creationId xmlns:a16="http://schemas.microsoft.com/office/drawing/2014/main" id="{43873144-80B3-47CA-B7DD-02969C7951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42292" y="181706"/>
          <a:ext cx="1068690" cy="35127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2" name="Grafik 4">
          <a:extLst>
            <a:ext uri="{FF2B5EF4-FFF2-40B4-BE49-F238E27FC236}">
              <a16:creationId xmlns:a16="http://schemas.microsoft.com/office/drawing/2014/main" id="{E80406E9-2641-46DB-8505-351392BBFB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0817" y="181706"/>
          <a:ext cx="1068690" cy="35127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2" name="Grafik 4">
          <a:extLst>
            <a:ext uri="{FF2B5EF4-FFF2-40B4-BE49-F238E27FC236}">
              <a16:creationId xmlns:a16="http://schemas.microsoft.com/office/drawing/2014/main" id="{0F78DC52-C73F-4D27-99B3-5D77BAD369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0817" y="181706"/>
          <a:ext cx="1068690" cy="35127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2" name="Grafik 4">
          <a:extLst>
            <a:ext uri="{FF2B5EF4-FFF2-40B4-BE49-F238E27FC236}">
              <a16:creationId xmlns:a16="http://schemas.microsoft.com/office/drawing/2014/main" id="{DF764A1D-1D56-4AB7-B9F5-0593350947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0817" y="181706"/>
          <a:ext cx="1068690" cy="35127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2" name="Grafik 4">
          <a:extLst>
            <a:ext uri="{FF2B5EF4-FFF2-40B4-BE49-F238E27FC236}">
              <a16:creationId xmlns:a16="http://schemas.microsoft.com/office/drawing/2014/main" id="{F125130E-6062-4F9B-8005-83AC5B1989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0817" y="181706"/>
          <a:ext cx="1068690" cy="35127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2" name="Grafik 4">
          <a:extLst>
            <a:ext uri="{FF2B5EF4-FFF2-40B4-BE49-F238E27FC236}">
              <a16:creationId xmlns:a16="http://schemas.microsoft.com/office/drawing/2014/main" id="{572808F6-F3C7-4785-BD6A-4A109B1B27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0817" y="181706"/>
          <a:ext cx="1068690" cy="35127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19</xdr:col>
      <xdr:colOff>69092</xdr:colOff>
      <xdr:row>0</xdr:row>
      <xdr:rowOff>181706</xdr:rowOff>
    </xdr:from>
    <xdr:ext cx="1068690" cy="351277"/>
    <xdr:pic>
      <xdr:nvPicPr>
        <xdr:cNvPr id="2" name="Grafik 4">
          <a:extLst>
            <a:ext uri="{FF2B5EF4-FFF2-40B4-BE49-F238E27FC236}">
              <a16:creationId xmlns:a16="http://schemas.microsoft.com/office/drawing/2014/main" id="{FD952E35-404F-4AA6-9454-24A8B2B555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0817" y="181706"/>
          <a:ext cx="1068690" cy="35127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esm.europa.eu/Users/a.juettner/AppData/Local/Microsoft/Windows/Temporary%20Internet%20Files/Content.Outlook/CJ4G9Y5T/Users/Bleier/Desktop/ESM/SoftServices/Appendix%203%20-%20Performance%20Reporting_Examp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t.esm.europa.eu/Projects/it-and-ops/FM/Doc2/Contract%20management/TOR%20editable/Catering%20Services%202019/Aramark%20Performance%20Report%20201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erformance Report"/>
      <sheetName val="KPIs"/>
      <sheetName val="Data-Table"/>
    </sheetNames>
    <sheetDataSet>
      <sheetData sheetId="0" refreshError="1"/>
      <sheetData sheetId="1"/>
      <sheetData sheetId="2"/>
      <sheetData sheetId="3">
        <row r="2">
          <cell r="A2" t="str">
            <v>Compliance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mark Performance Report"/>
      <sheetName val="Sheet1"/>
    </sheetNames>
    <sheetDataSet>
      <sheetData sheetId="0"/>
      <sheetData sheetId="1">
        <row r="11">
          <cell r="B11">
            <v>1</v>
          </cell>
        </row>
        <row r="12">
          <cell r="B12">
            <v>0.9</v>
          </cell>
        </row>
        <row r="13">
          <cell r="B13">
            <v>0.7</v>
          </cell>
        </row>
        <row r="14">
          <cell r="B14">
            <v>0.5</v>
          </cell>
        </row>
        <row r="15">
          <cell r="B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B4:I7"/>
  <sheetViews>
    <sheetView showGridLines="0" topLeftCell="A6" zoomScale="76" zoomScaleNormal="115" workbookViewId="0">
      <selection activeCell="C35" sqref="C35"/>
    </sheetView>
  </sheetViews>
  <sheetFormatPr defaultColWidth="11.40625" defaultRowHeight="13.5" x14ac:dyDescent="0.7"/>
  <cols>
    <col min="1" max="16384" width="11.40625" style="1"/>
  </cols>
  <sheetData>
    <row r="4" spans="2:9" ht="38.75" x14ac:dyDescent="1.75">
      <c r="B4" s="95" t="s">
        <v>0</v>
      </c>
      <c r="C4" s="95"/>
      <c r="D4" s="95"/>
      <c r="E4" s="95"/>
      <c r="F4" s="95"/>
      <c r="G4" s="95"/>
      <c r="H4" s="95"/>
      <c r="I4" s="95"/>
    </row>
    <row r="5" spans="2:9" ht="12.75" customHeight="1" x14ac:dyDescent="1.1000000000000001">
      <c r="B5" s="2"/>
    </row>
    <row r="6" spans="2:9" s="3" customFormat="1" ht="23.5" x14ac:dyDescent="1.1000000000000001">
      <c r="B6" s="2"/>
      <c r="F6" s="4"/>
    </row>
    <row r="7" spans="2:9" s="5" customFormat="1" ht="24" customHeight="1" x14ac:dyDescent="1.35">
      <c r="F7" s="6" t="s">
        <v>1</v>
      </c>
    </row>
  </sheetData>
  <mergeCells count="1">
    <mergeCell ref="B4:I4"/>
  </mergeCells>
  <pageMargins left="0.7" right="0.7" top="0.78740157499999996" bottom="0.78740157499999996" header="0.3" footer="0.3"/>
  <pageSetup paperSize="9" orientation="landscape" r:id="rId1"/>
  <headerFooter>
    <oddHeader>&amp;CESM Infrastructural Facility Services
Key Performance Indicators&amp;R&amp;"Calibri"&amp;10&amp;K000000Internal Use&amp;1#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1A713-27DA-430A-B6C0-FCB6279B0225}">
  <sheetPr>
    <tabColor theme="3"/>
    <pageSetUpPr fitToPage="1"/>
  </sheetPr>
  <dimension ref="A1:AT28"/>
  <sheetViews>
    <sheetView showGridLines="0" topLeftCell="A11" zoomScale="70" zoomScaleNormal="55" zoomScaleSheetLayoutView="80" zoomScalePageLayoutView="40" workbookViewId="0">
      <selection activeCell="D16" sqref="D16"/>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88" t="s">
        <v>40</v>
      </c>
      <c r="G5" s="89" t="s">
        <v>41</v>
      </c>
      <c r="H5" s="89" t="s">
        <v>42</v>
      </c>
      <c r="I5" s="89" t="s">
        <v>43</v>
      </c>
      <c r="J5" s="89" t="s">
        <v>13</v>
      </c>
      <c r="K5" s="89" t="s">
        <v>44</v>
      </c>
      <c r="L5" s="42" t="s">
        <v>45</v>
      </c>
      <c r="M5" s="91" t="s">
        <v>46</v>
      </c>
      <c r="N5" s="42" t="s">
        <v>47</v>
      </c>
      <c r="O5" s="42" t="s">
        <v>48</v>
      </c>
      <c r="P5" s="42" t="s">
        <v>49</v>
      </c>
      <c r="Q5" s="42"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89</v>
      </c>
      <c r="E6" s="56" t="s">
        <v>73</v>
      </c>
      <c r="F6" s="90" t="s">
        <v>60</v>
      </c>
      <c r="G6" s="90" t="s">
        <v>60</v>
      </c>
      <c r="H6" s="90" t="s">
        <v>60</v>
      </c>
      <c r="I6" s="90" t="s">
        <v>60</v>
      </c>
      <c r="J6" s="90" t="s">
        <v>60</v>
      </c>
      <c r="K6" s="90" t="s">
        <v>60</v>
      </c>
      <c r="L6" s="51" t="s">
        <v>60</v>
      </c>
      <c r="M6" s="50" t="s">
        <v>60</v>
      </c>
      <c r="N6" s="51" t="s">
        <v>60</v>
      </c>
      <c r="O6" s="51" t="s">
        <v>60</v>
      </c>
      <c r="P6" s="51" t="s">
        <v>60</v>
      </c>
      <c r="Q6" s="51"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6"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24" t="s">
        <v>60</v>
      </c>
      <c r="G7" s="125"/>
      <c r="H7" s="125"/>
      <c r="I7" s="125"/>
      <c r="J7" s="125"/>
      <c r="K7" s="126"/>
      <c r="L7" s="105" t="s">
        <v>60</v>
      </c>
      <c r="M7" s="106"/>
      <c r="N7" s="106"/>
      <c r="O7" s="106"/>
      <c r="P7" s="106"/>
      <c r="Q7" s="107"/>
      <c r="R7" s="60">
        <v>0.05</v>
      </c>
      <c r="S7" s="19"/>
      <c r="T7" s="80"/>
      <c r="U7" s="17"/>
      <c r="V7" s="65">
        <v>0</v>
      </c>
      <c r="W7" s="17"/>
      <c r="X7" s="66">
        <v>1</v>
      </c>
      <c r="Y7" s="65">
        <v>2</v>
      </c>
      <c r="Z7" s="65">
        <v>3</v>
      </c>
      <c r="AA7" s="67">
        <v>3</v>
      </c>
      <c r="AB7" s="19"/>
      <c r="AC7" s="86"/>
      <c r="AD7" s="87"/>
      <c r="AE7" s="87"/>
      <c r="AF7" s="87"/>
      <c r="AG7" s="87"/>
      <c r="AH7" s="87"/>
      <c r="AI7" s="19"/>
      <c r="AJ7" s="80"/>
      <c r="AK7" s="81" t="str">
        <f t="shared" ref="AK7:AO9" si="1">IF(AD7="","",AK$5)</f>
        <v/>
      </c>
      <c r="AL7" s="81" t="str">
        <f t="shared" si="1"/>
        <v/>
      </c>
      <c r="AM7" s="81" t="str">
        <f t="shared" si="1"/>
        <v/>
      </c>
      <c r="AN7" s="81" t="str">
        <f t="shared" si="1"/>
        <v/>
      </c>
      <c r="AO7" s="81" t="str">
        <f t="shared" si="1"/>
        <v/>
      </c>
      <c r="AP7" s="19"/>
      <c r="AQ7" s="80"/>
      <c r="AR7" s="82"/>
      <c r="AS7" s="82"/>
      <c r="AT7" s="47"/>
    </row>
    <row r="8" spans="1:46" ht="88.5" x14ac:dyDescent="0.75">
      <c r="A8" s="64">
        <v>3</v>
      </c>
      <c r="B8" s="51" t="s">
        <v>70</v>
      </c>
      <c r="C8" s="54" t="s">
        <v>69</v>
      </c>
      <c r="D8" s="55" t="s">
        <v>67</v>
      </c>
      <c r="E8" s="56" t="s">
        <v>75</v>
      </c>
      <c r="F8" s="124" t="s">
        <v>60</v>
      </c>
      <c r="G8" s="125"/>
      <c r="H8" s="126"/>
      <c r="I8" s="124" t="s">
        <v>60</v>
      </c>
      <c r="J8" s="125"/>
      <c r="K8" s="126"/>
      <c r="L8" s="105" t="s">
        <v>60</v>
      </c>
      <c r="M8" s="106"/>
      <c r="N8" s="107"/>
      <c r="O8" s="105" t="s">
        <v>60</v>
      </c>
      <c r="P8" s="106"/>
      <c r="Q8" s="107"/>
      <c r="R8" s="60">
        <v>0.05</v>
      </c>
      <c r="S8" s="19"/>
      <c r="T8" s="80"/>
      <c r="U8" s="17"/>
      <c r="V8" s="65">
        <v>0</v>
      </c>
      <c r="W8" s="17"/>
      <c r="X8" s="66">
        <v>1</v>
      </c>
      <c r="Y8" s="65">
        <v>2</v>
      </c>
      <c r="Z8" s="65">
        <v>3</v>
      </c>
      <c r="AA8" s="67">
        <v>3</v>
      </c>
      <c r="AB8" s="19"/>
      <c r="AC8" s="86"/>
      <c r="AD8" s="87"/>
      <c r="AE8" s="87"/>
      <c r="AF8" s="87"/>
      <c r="AG8" s="87"/>
      <c r="AH8" s="87"/>
      <c r="AI8" s="19"/>
      <c r="AJ8" s="80"/>
      <c r="AK8" s="81" t="str">
        <f t="shared" si="1"/>
        <v/>
      </c>
      <c r="AL8" s="81" t="str">
        <f t="shared" si="1"/>
        <v/>
      </c>
      <c r="AM8" s="81" t="str">
        <f t="shared" si="1"/>
        <v/>
      </c>
      <c r="AN8" s="81" t="str">
        <f t="shared" si="1"/>
        <v/>
      </c>
      <c r="AO8" s="81" t="str">
        <f t="shared" si="1"/>
        <v/>
      </c>
      <c r="AP8" s="19"/>
      <c r="AQ8" s="80"/>
      <c r="AR8" s="82"/>
      <c r="AS8" s="82"/>
      <c r="AT8" s="47"/>
    </row>
    <row r="9" spans="1:46" ht="145.5" customHeight="1" x14ac:dyDescent="0.75">
      <c r="A9" s="64">
        <v>4</v>
      </c>
      <c r="B9" s="51" t="s">
        <v>70</v>
      </c>
      <c r="C9" s="54" t="s">
        <v>62</v>
      </c>
      <c r="D9" s="55" t="s">
        <v>68</v>
      </c>
      <c r="E9" s="56" t="s">
        <v>73</v>
      </c>
      <c r="F9" s="90" t="s">
        <v>60</v>
      </c>
      <c r="G9" s="90" t="s">
        <v>60</v>
      </c>
      <c r="H9" s="90" t="s">
        <v>60</v>
      </c>
      <c r="I9" s="90" t="s">
        <v>60</v>
      </c>
      <c r="J9" s="90" t="s">
        <v>60</v>
      </c>
      <c r="K9" s="90" t="s">
        <v>60</v>
      </c>
      <c r="L9" s="51" t="s">
        <v>60</v>
      </c>
      <c r="M9" s="50" t="s">
        <v>60</v>
      </c>
      <c r="N9" s="51" t="s">
        <v>60</v>
      </c>
      <c r="O9" s="51" t="s">
        <v>60</v>
      </c>
      <c r="P9" s="51" t="s">
        <v>60</v>
      </c>
      <c r="Q9" s="51" t="s">
        <v>60</v>
      </c>
      <c r="R9" s="60">
        <v>0.1</v>
      </c>
      <c r="S9" s="19"/>
      <c r="T9" s="65">
        <v>0</v>
      </c>
      <c r="U9" s="17"/>
      <c r="V9" s="66">
        <v>1</v>
      </c>
      <c r="W9" s="17"/>
      <c r="X9" s="65">
        <v>2</v>
      </c>
      <c r="Y9" s="65">
        <v>3</v>
      </c>
      <c r="Z9" s="65">
        <v>4</v>
      </c>
      <c r="AA9" s="67">
        <v>4</v>
      </c>
      <c r="AB9" s="19"/>
      <c r="AC9" s="68"/>
      <c r="AD9" s="69"/>
      <c r="AE9" s="69"/>
      <c r="AF9" s="69"/>
      <c r="AG9" s="69"/>
      <c r="AH9" s="69"/>
      <c r="AI9" s="19"/>
      <c r="AJ9" s="63" t="str">
        <f t="shared" ref="AJ9" si="2">IF(AC9="","",AJ$5)</f>
        <v/>
      </c>
      <c r="AK9" s="63" t="str">
        <f t="shared" si="1"/>
        <v/>
      </c>
      <c r="AL9" s="63" t="str">
        <f t="shared" si="1"/>
        <v/>
      </c>
      <c r="AM9" s="63" t="str">
        <f t="shared" si="1"/>
        <v/>
      </c>
      <c r="AN9" s="63" t="str">
        <f t="shared" si="1"/>
        <v/>
      </c>
      <c r="AO9" s="63" t="str">
        <f t="shared" si="1"/>
        <v/>
      </c>
      <c r="AP9" s="19"/>
      <c r="AQ9" s="73">
        <f>IF(AJ9=0.02,0.02,0)</f>
        <v>0</v>
      </c>
      <c r="AR9" s="74">
        <f>SUM(AK9:AO9)</f>
        <v>0</v>
      </c>
      <c r="AS9" s="74">
        <f>AR9*R9</f>
        <v>0</v>
      </c>
      <c r="AT9" s="47"/>
    </row>
    <row r="10" spans="1:46" ht="206.5" x14ac:dyDescent="0.75">
      <c r="A10" s="64">
        <v>5</v>
      </c>
      <c r="B10" s="57" t="s">
        <v>71</v>
      </c>
      <c r="C10" s="58" t="s">
        <v>63</v>
      </c>
      <c r="D10" s="59" t="s">
        <v>90</v>
      </c>
      <c r="E10" s="56" t="s">
        <v>73</v>
      </c>
      <c r="F10" s="90" t="s">
        <v>60</v>
      </c>
      <c r="G10" s="90" t="s">
        <v>60</v>
      </c>
      <c r="H10" s="90" t="s">
        <v>60</v>
      </c>
      <c r="I10" s="90" t="s">
        <v>60</v>
      </c>
      <c r="J10" s="90" t="s">
        <v>60</v>
      </c>
      <c r="K10" s="90" t="s">
        <v>60</v>
      </c>
      <c r="L10" s="51" t="s">
        <v>60</v>
      </c>
      <c r="M10" s="50" t="s">
        <v>60</v>
      </c>
      <c r="N10" s="51" t="s">
        <v>60</v>
      </c>
      <c r="O10" s="51" t="s">
        <v>60</v>
      </c>
      <c r="P10" s="51" t="s">
        <v>60</v>
      </c>
      <c r="Q10" s="51"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3" si="3">IF(AD10="","",AK$5)</f>
        <v/>
      </c>
      <c r="AL10" s="63" t="str">
        <f t="shared" si="3"/>
        <v/>
      </c>
      <c r="AM10" s="63" t="str">
        <f t="shared" si="3"/>
        <v/>
      </c>
      <c r="AN10" s="63" t="str">
        <f>IF(AG10="","",AN$5)</f>
        <v/>
      </c>
      <c r="AO10" s="63" t="str">
        <f t="shared" si="3"/>
        <v/>
      </c>
      <c r="AP10" s="19"/>
      <c r="AQ10" s="73">
        <f>IF(AJ10=0.02,0.02,0)</f>
        <v>0</v>
      </c>
      <c r="AR10" s="74">
        <f>SUM(AK10:AO10)</f>
        <v>0</v>
      </c>
      <c r="AS10" s="74">
        <f>AR10*R10</f>
        <v>0</v>
      </c>
      <c r="AT10" s="47"/>
    </row>
    <row r="11" spans="1:46" ht="73.75" x14ac:dyDescent="0.75">
      <c r="A11" s="64">
        <v>6</v>
      </c>
      <c r="B11" s="57" t="s">
        <v>71</v>
      </c>
      <c r="C11" s="58" t="s">
        <v>64</v>
      </c>
      <c r="D11" s="62" t="s">
        <v>91</v>
      </c>
      <c r="E11" s="56" t="s">
        <v>73</v>
      </c>
      <c r="F11" s="90" t="s">
        <v>60</v>
      </c>
      <c r="G11" s="90" t="s">
        <v>60</v>
      </c>
      <c r="H11" s="90" t="s">
        <v>60</v>
      </c>
      <c r="I11" s="90" t="s">
        <v>60</v>
      </c>
      <c r="J11" s="90" t="s">
        <v>60</v>
      </c>
      <c r="K11" s="90" t="s">
        <v>60</v>
      </c>
      <c r="L11" s="51" t="s">
        <v>60</v>
      </c>
      <c r="M11" s="50" t="s">
        <v>60</v>
      </c>
      <c r="N11" s="51" t="s">
        <v>60</v>
      </c>
      <c r="O11" s="51" t="s">
        <v>60</v>
      </c>
      <c r="P11" s="51" t="s">
        <v>60</v>
      </c>
      <c r="Q11" s="51"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4">IF(AC11="","",AJ$5)</f>
        <v/>
      </c>
      <c r="AK11" s="63" t="str">
        <f t="shared" si="3"/>
        <v/>
      </c>
      <c r="AL11" s="63" t="str">
        <f t="shared" si="3"/>
        <v/>
      </c>
      <c r="AM11" s="63" t="str">
        <f t="shared" si="3"/>
        <v/>
      </c>
      <c r="AN11" s="63" t="str">
        <f t="shared" si="3"/>
        <v/>
      </c>
      <c r="AO11" s="63" t="str">
        <f t="shared" si="3"/>
        <v/>
      </c>
      <c r="AP11" s="19"/>
      <c r="AQ11" s="73">
        <f>IF(AJ11=0.02,0.02,0)</f>
        <v>0</v>
      </c>
      <c r="AR11" s="74">
        <f>SUM(AK11:AO11)</f>
        <v>0</v>
      </c>
      <c r="AS11" s="74">
        <f>AR11*R11</f>
        <v>0</v>
      </c>
      <c r="AT11" s="47"/>
    </row>
    <row r="12" spans="1:46" ht="280.25" x14ac:dyDescent="0.75">
      <c r="A12" s="64">
        <v>7</v>
      </c>
      <c r="B12" s="51" t="s">
        <v>70</v>
      </c>
      <c r="C12" s="58" t="s">
        <v>65</v>
      </c>
      <c r="D12" s="59" t="s">
        <v>94</v>
      </c>
      <c r="E12" s="56" t="s">
        <v>73</v>
      </c>
      <c r="F12" s="90" t="s">
        <v>60</v>
      </c>
      <c r="G12" s="90" t="s">
        <v>60</v>
      </c>
      <c r="H12" s="90" t="s">
        <v>60</v>
      </c>
      <c r="I12" s="90" t="s">
        <v>60</v>
      </c>
      <c r="J12" s="90" t="s">
        <v>60</v>
      </c>
      <c r="K12" s="90" t="s">
        <v>60</v>
      </c>
      <c r="L12" s="51" t="s">
        <v>60</v>
      </c>
      <c r="M12" s="50" t="s">
        <v>60</v>
      </c>
      <c r="N12" s="51" t="s">
        <v>60</v>
      </c>
      <c r="O12" s="51" t="s">
        <v>60</v>
      </c>
      <c r="P12" s="51" t="s">
        <v>60</v>
      </c>
      <c r="Q12" s="51"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3"/>
        <v/>
      </c>
      <c r="AL12" s="63" t="str">
        <f t="shared" si="3"/>
        <v/>
      </c>
      <c r="AM12" s="63" t="str">
        <f t="shared" si="3"/>
        <v/>
      </c>
      <c r="AN12" s="63" t="str">
        <f t="shared" si="3"/>
        <v/>
      </c>
      <c r="AO12" s="63" t="str">
        <f t="shared" si="3"/>
        <v/>
      </c>
      <c r="AP12" s="19"/>
      <c r="AQ12" s="80"/>
      <c r="AR12" s="74">
        <f>SUM(AK12:AO12)</f>
        <v>0</v>
      </c>
      <c r="AS12" s="74">
        <f>AR12*R12</f>
        <v>0</v>
      </c>
      <c r="AT12" s="47"/>
    </row>
    <row r="13" spans="1:46" x14ac:dyDescent="0.7">
      <c r="AO13" s="9" t="str">
        <f t="shared" si="3"/>
        <v/>
      </c>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F8:H8"/>
    <mergeCell ref="I8:K8"/>
    <mergeCell ref="L8:N8"/>
    <mergeCell ref="O8:Q8"/>
    <mergeCell ref="AJ16:AL16"/>
    <mergeCell ref="AJ17:AL18"/>
    <mergeCell ref="X4:AA4"/>
    <mergeCell ref="AC4:AH4"/>
    <mergeCell ref="AJ4:AO4"/>
    <mergeCell ref="AQ4:AS4"/>
    <mergeCell ref="AC3:AH3"/>
    <mergeCell ref="AQ3:AR3"/>
    <mergeCell ref="F7:K7"/>
    <mergeCell ref="L7:Q7"/>
    <mergeCell ref="A1:R1"/>
    <mergeCell ref="T1:Y1"/>
    <mergeCell ref="E3:Q3"/>
    <mergeCell ref="T3:AA3"/>
  </mergeCells>
  <conditionalFormatting sqref="AD6:AH12">
    <cfRule type="cellIs" dxfId="4" priority="1"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8ABBC-02D3-4969-892A-10CB21AE44EC}">
  <sheetPr>
    <tabColor theme="3"/>
    <pageSetUpPr fitToPage="1"/>
  </sheetPr>
  <dimension ref="A1:AT28"/>
  <sheetViews>
    <sheetView showGridLines="0" topLeftCell="B12" zoomScale="80" zoomScaleNormal="55" zoomScaleSheetLayoutView="80" zoomScalePageLayoutView="40" workbookViewId="0">
      <selection activeCell="D16" sqref="D16"/>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88" t="s">
        <v>40</v>
      </c>
      <c r="G5" s="89" t="s">
        <v>41</v>
      </c>
      <c r="H5" s="89" t="s">
        <v>42</v>
      </c>
      <c r="I5" s="89" t="s">
        <v>43</v>
      </c>
      <c r="J5" s="89" t="s">
        <v>13</v>
      </c>
      <c r="K5" s="89" t="s">
        <v>44</v>
      </c>
      <c r="L5" s="42" t="s">
        <v>45</v>
      </c>
      <c r="M5" s="42" t="s">
        <v>46</v>
      </c>
      <c r="N5" s="91" t="s">
        <v>47</v>
      </c>
      <c r="O5" s="42" t="s">
        <v>48</v>
      </c>
      <c r="P5" s="42" t="s">
        <v>49</v>
      </c>
      <c r="Q5" s="42"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89</v>
      </c>
      <c r="E6" s="56" t="s">
        <v>73</v>
      </c>
      <c r="F6" s="90" t="s">
        <v>60</v>
      </c>
      <c r="G6" s="90" t="s">
        <v>60</v>
      </c>
      <c r="H6" s="90" t="s">
        <v>60</v>
      </c>
      <c r="I6" s="90" t="s">
        <v>60</v>
      </c>
      <c r="J6" s="90" t="s">
        <v>60</v>
      </c>
      <c r="K6" s="90" t="s">
        <v>60</v>
      </c>
      <c r="L6" s="51" t="s">
        <v>60</v>
      </c>
      <c r="M6" s="51" t="s">
        <v>60</v>
      </c>
      <c r="N6" s="50" t="s">
        <v>60</v>
      </c>
      <c r="O6" s="51" t="s">
        <v>60</v>
      </c>
      <c r="P6" s="51" t="s">
        <v>60</v>
      </c>
      <c r="Q6" s="51"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6"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24" t="s">
        <v>60</v>
      </c>
      <c r="G7" s="125"/>
      <c r="H7" s="125"/>
      <c r="I7" s="125"/>
      <c r="J7" s="125"/>
      <c r="K7" s="126"/>
      <c r="L7" s="105" t="s">
        <v>60</v>
      </c>
      <c r="M7" s="106"/>
      <c r="N7" s="106"/>
      <c r="O7" s="106"/>
      <c r="P7" s="106"/>
      <c r="Q7" s="107"/>
      <c r="R7" s="60">
        <v>0.05</v>
      </c>
      <c r="S7" s="19"/>
      <c r="T7" s="80"/>
      <c r="U7" s="17"/>
      <c r="V7" s="65">
        <v>0</v>
      </c>
      <c r="W7" s="17"/>
      <c r="X7" s="66">
        <v>1</v>
      </c>
      <c r="Y7" s="65">
        <v>2</v>
      </c>
      <c r="Z7" s="65">
        <v>3</v>
      </c>
      <c r="AA7" s="67">
        <v>3</v>
      </c>
      <c r="AB7" s="19"/>
      <c r="AC7" s="86"/>
      <c r="AD7" s="87"/>
      <c r="AE7" s="87"/>
      <c r="AF7" s="87"/>
      <c r="AG7" s="87"/>
      <c r="AH7" s="87"/>
      <c r="AI7" s="19"/>
      <c r="AJ7" s="80"/>
      <c r="AK7" s="81" t="str">
        <f t="shared" ref="AK7:AO9" si="1">IF(AD7="","",AK$5)</f>
        <v/>
      </c>
      <c r="AL7" s="81" t="str">
        <f t="shared" si="1"/>
        <v/>
      </c>
      <c r="AM7" s="81" t="str">
        <f t="shared" si="1"/>
        <v/>
      </c>
      <c r="AN7" s="81" t="str">
        <f t="shared" si="1"/>
        <v/>
      </c>
      <c r="AO7" s="81" t="str">
        <f t="shared" si="1"/>
        <v/>
      </c>
      <c r="AP7" s="19"/>
      <c r="AQ7" s="80"/>
      <c r="AR7" s="82"/>
      <c r="AS7" s="82"/>
      <c r="AT7" s="47"/>
    </row>
    <row r="8" spans="1:46" ht="88.5" x14ac:dyDescent="0.75">
      <c r="A8" s="64">
        <v>3</v>
      </c>
      <c r="B8" s="51" t="s">
        <v>70</v>
      </c>
      <c r="C8" s="54" t="s">
        <v>69</v>
      </c>
      <c r="D8" s="55" t="s">
        <v>67</v>
      </c>
      <c r="E8" s="56" t="s">
        <v>75</v>
      </c>
      <c r="F8" s="124" t="s">
        <v>60</v>
      </c>
      <c r="G8" s="125"/>
      <c r="H8" s="126"/>
      <c r="I8" s="124" t="s">
        <v>60</v>
      </c>
      <c r="J8" s="125"/>
      <c r="K8" s="126"/>
      <c r="L8" s="127" t="s">
        <v>60</v>
      </c>
      <c r="M8" s="128"/>
      <c r="N8" s="129"/>
      <c r="O8" s="105" t="s">
        <v>60</v>
      </c>
      <c r="P8" s="106"/>
      <c r="Q8" s="107"/>
      <c r="R8" s="60">
        <v>0.05</v>
      </c>
      <c r="S8" s="19"/>
      <c r="T8" s="80"/>
      <c r="U8" s="17"/>
      <c r="V8" s="65">
        <v>0</v>
      </c>
      <c r="W8" s="17"/>
      <c r="X8" s="66">
        <v>1</v>
      </c>
      <c r="Y8" s="65">
        <v>2</v>
      </c>
      <c r="Z8" s="65">
        <v>3</v>
      </c>
      <c r="AA8" s="67">
        <v>3</v>
      </c>
      <c r="AB8" s="19"/>
      <c r="AC8" s="68"/>
      <c r="AD8" s="69"/>
      <c r="AE8" s="69"/>
      <c r="AF8" s="69"/>
      <c r="AG8" s="69"/>
      <c r="AH8" s="69"/>
      <c r="AI8" s="19"/>
      <c r="AJ8" s="80"/>
      <c r="AK8" s="63" t="str">
        <f t="shared" si="1"/>
        <v/>
      </c>
      <c r="AL8" s="63" t="str">
        <f t="shared" si="1"/>
        <v/>
      </c>
      <c r="AM8" s="63" t="str">
        <f t="shared" si="1"/>
        <v/>
      </c>
      <c r="AN8" s="63" t="str">
        <f t="shared" si="1"/>
        <v/>
      </c>
      <c r="AO8" s="63" t="str">
        <f t="shared" si="1"/>
        <v/>
      </c>
      <c r="AP8" s="19"/>
      <c r="AQ8" s="80"/>
      <c r="AR8" s="74">
        <f>SUM(AK8:AO8)</f>
        <v>0</v>
      </c>
      <c r="AS8" s="74">
        <f>AR8*R8</f>
        <v>0</v>
      </c>
      <c r="AT8" s="47"/>
    </row>
    <row r="9" spans="1:46" ht="145.5" customHeight="1" x14ac:dyDescent="0.75">
      <c r="A9" s="64">
        <v>4</v>
      </c>
      <c r="B9" s="51" t="s">
        <v>70</v>
      </c>
      <c r="C9" s="54" t="s">
        <v>62</v>
      </c>
      <c r="D9" s="55" t="s">
        <v>68</v>
      </c>
      <c r="E9" s="56" t="s">
        <v>73</v>
      </c>
      <c r="F9" s="90" t="s">
        <v>60</v>
      </c>
      <c r="G9" s="90" t="s">
        <v>60</v>
      </c>
      <c r="H9" s="90" t="s">
        <v>60</v>
      </c>
      <c r="I9" s="90" t="s">
        <v>60</v>
      </c>
      <c r="J9" s="90" t="s">
        <v>60</v>
      </c>
      <c r="K9" s="90" t="s">
        <v>60</v>
      </c>
      <c r="L9" s="51" t="s">
        <v>60</v>
      </c>
      <c r="M9" s="51" t="s">
        <v>60</v>
      </c>
      <c r="N9" s="50" t="s">
        <v>60</v>
      </c>
      <c r="O9" s="51" t="s">
        <v>60</v>
      </c>
      <c r="P9" s="51" t="s">
        <v>60</v>
      </c>
      <c r="Q9" s="51" t="s">
        <v>60</v>
      </c>
      <c r="R9" s="60">
        <v>0.1</v>
      </c>
      <c r="S9" s="19"/>
      <c r="T9" s="65">
        <v>0</v>
      </c>
      <c r="U9" s="17"/>
      <c r="V9" s="66">
        <v>1</v>
      </c>
      <c r="W9" s="17"/>
      <c r="X9" s="65">
        <v>2</v>
      </c>
      <c r="Y9" s="65">
        <v>3</v>
      </c>
      <c r="Z9" s="65">
        <v>4</v>
      </c>
      <c r="AA9" s="67">
        <v>4</v>
      </c>
      <c r="AB9" s="19"/>
      <c r="AC9" s="68"/>
      <c r="AD9" s="69"/>
      <c r="AE9" s="69"/>
      <c r="AF9" s="69"/>
      <c r="AG9" s="69"/>
      <c r="AH9" s="69"/>
      <c r="AI9" s="19"/>
      <c r="AJ9" s="63" t="str">
        <f t="shared" ref="AJ9" si="2">IF(AC9="","",AJ$5)</f>
        <v/>
      </c>
      <c r="AK9" s="63" t="str">
        <f t="shared" si="1"/>
        <v/>
      </c>
      <c r="AL9" s="63" t="str">
        <f t="shared" si="1"/>
        <v/>
      </c>
      <c r="AM9" s="63" t="str">
        <f t="shared" si="1"/>
        <v/>
      </c>
      <c r="AN9" s="63" t="str">
        <f t="shared" si="1"/>
        <v/>
      </c>
      <c r="AO9" s="63" t="str">
        <f t="shared" si="1"/>
        <v/>
      </c>
      <c r="AP9" s="19"/>
      <c r="AQ9" s="73">
        <f>IF(AJ9=0.02,0.02,0)</f>
        <v>0</v>
      </c>
      <c r="AR9" s="74">
        <f>SUM(AK9:AO9)</f>
        <v>0</v>
      </c>
      <c r="AS9" s="74">
        <f>AR9*R9</f>
        <v>0</v>
      </c>
      <c r="AT9" s="47"/>
    </row>
    <row r="10" spans="1:46" ht="206.5" x14ac:dyDescent="0.75">
      <c r="A10" s="64">
        <v>5</v>
      </c>
      <c r="B10" s="57" t="s">
        <v>71</v>
      </c>
      <c r="C10" s="58" t="s">
        <v>63</v>
      </c>
      <c r="D10" s="59" t="s">
        <v>90</v>
      </c>
      <c r="E10" s="56" t="s">
        <v>73</v>
      </c>
      <c r="F10" s="90" t="s">
        <v>60</v>
      </c>
      <c r="G10" s="90" t="s">
        <v>60</v>
      </c>
      <c r="H10" s="90" t="s">
        <v>60</v>
      </c>
      <c r="I10" s="90" t="s">
        <v>60</v>
      </c>
      <c r="J10" s="90" t="s">
        <v>60</v>
      </c>
      <c r="K10" s="90" t="s">
        <v>60</v>
      </c>
      <c r="L10" s="51" t="s">
        <v>60</v>
      </c>
      <c r="M10" s="51" t="s">
        <v>60</v>
      </c>
      <c r="N10" s="50" t="s">
        <v>60</v>
      </c>
      <c r="O10" s="51" t="s">
        <v>60</v>
      </c>
      <c r="P10" s="51" t="s">
        <v>60</v>
      </c>
      <c r="Q10" s="51"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2" si="3">IF(AD10="","",AK$5)</f>
        <v/>
      </c>
      <c r="AL10" s="63" t="str">
        <f t="shared" si="3"/>
        <v/>
      </c>
      <c r="AM10" s="63" t="str">
        <f t="shared" si="3"/>
        <v/>
      </c>
      <c r="AN10" s="63" t="str">
        <f>IF(AG10="","",AN$5)</f>
        <v/>
      </c>
      <c r="AO10" s="63" t="str">
        <f t="shared" si="3"/>
        <v/>
      </c>
      <c r="AP10" s="19"/>
      <c r="AQ10" s="73">
        <f>IF(AJ10=0.02,0.02,0)</f>
        <v>0</v>
      </c>
      <c r="AR10" s="74">
        <f>SUM(AK10:AO10)</f>
        <v>0</v>
      </c>
      <c r="AS10" s="74">
        <f>AR10*R10</f>
        <v>0</v>
      </c>
      <c r="AT10" s="47"/>
    </row>
    <row r="11" spans="1:46" ht="73.75" x14ac:dyDescent="0.75">
      <c r="A11" s="64">
        <v>6</v>
      </c>
      <c r="B11" s="57" t="s">
        <v>71</v>
      </c>
      <c r="C11" s="58" t="s">
        <v>64</v>
      </c>
      <c r="D11" s="62" t="s">
        <v>91</v>
      </c>
      <c r="E11" s="56" t="s">
        <v>73</v>
      </c>
      <c r="F11" s="90" t="s">
        <v>60</v>
      </c>
      <c r="G11" s="90" t="s">
        <v>60</v>
      </c>
      <c r="H11" s="90" t="s">
        <v>60</v>
      </c>
      <c r="I11" s="90" t="s">
        <v>60</v>
      </c>
      <c r="J11" s="90" t="s">
        <v>60</v>
      </c>
      <c r="K11" s="90" t="s">
        <v>60</v>
      </c>
      <c r="L11" s="51" t="s">
        <v>60</v>
      </c>
      <c r="M11" s="51" t="s">
        <v>60</v>
      </c>
      <c r="N11" s="50" t="s">
        <v>60</v>
      </c>
      <c r="O11" s="51" t="s">
        <v>60</v>
      </c>
      <c r="P11" s="51" t="s">
        <v>60</v>
      </c>
      <c r="Q11" s="51"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4">IF(AC11="","",AJ$5)</f>
        <v/>
      </c>
      <c r="AK11" s="63" t="str">
        <f t="shared" si="3"/>
        <v/>
      </c>
      <c r="AL11" s="63" t="str">
        <f t="shared" si="3"/>
        <v/>
      </c>
      <c r="AM11" s="63" t="str">
        <f t="shared" si="3"/>
        <v/>
      </c>
      <c r="AN11" s="63" t="str">
        <f t="shared" si="3"/>
        <v/>
      </c>
      <c r="AO11" s="63" t="str">
        <f t="shared" si="3"/>
        <v/>
      </c>
      <c r="AP11" s="19"/>
      <c r="AQ11" s="73">
        <f>IF(AJ11=0.02,0.02,0)</f>
        <v>0</v>
      </c>
      <c r="AR11" s="74">
        <f>SUM(AK11:AO11)</f>
        <v>0</v>
      </c>
      <c r="AS11" s="74">
        <f>AR11*R11</f>
        <v>0</v>
      </c>
      <c r="AT11" s="47"/>
    </row>
    <row r="12" spans="1:46" ht="280.25" x14ac:dyDescent="0.75">
      <c r="A12" s="64">
        <v>7</v>
      </c>
      <c r="B12" s="51" t="s">
        <v>70</v>
      </c>
      <c r="C12" s="58" t="s">
        <v>65</v>
      </c>
      <c r="D12" s="59" t="s">
        <v>94</v>
      </c>
      <c r="E12" s="56" t="s">
        <v>73</v>
      </c>
      <c r="F12" s="90" t="s">
        <v>60</v>
      </c>
      <c r="G12" s="90" t="s">
        <v>60</v>
      </c>
      <c r="H12" s="90" t="s">
        <v>60</v>
      </c>
      <c r="I12" s="90" t="s">
        <v>60</v>
      </c>
      <c r="J12" s="90" t="s">
        <v>60</v>
      </c>
      <c r="K12" s="90" t="s">
        <v>60</v>
      </c>
      <c r="L12" s="51" t="s">
        <v>60</v>
      </c>
      <c r="M12" s="51" t="s">
        <v>60</v>
      </c>
      <c r="N12" s="50" t="s">
        <v>60</v>
      </c>
      <c r="O12" s="51" t="s">
        <v>60</v>
      </c>
      <c r="P12" s="51" t="s">
        <v>60</v>
      </c>
      <c r="Q12" s="51"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3"/>
        <v/>
      </c>
      <c r="AL12" s="63" t="str">
        <f t="shared" si="3"/>
        <v/>
      </c>
      <c r="AM12" s="63" t="str">
        <f t="shared" si="3"/>
        <v/>
      </c>
      <c r="AN12" s="63" t="str">
        <f t="shared" si="3"/>
        <v/>
      </c>
      <c r="AO12" s="63" t="str">
        <f t="shared" si="3"/>
        <v/>
      </c>
      <c r="AP12" s="19"/>
      <c r="AQ12" s="80"/>
      <c r="AR12" s="74">
        <f>SUM(AK12:AO12)</f>
        <v>0</v>
      </c>
      <c r="AS12" s="74">
        <f>AR12*R12</f>
        <v>0</v>
      </c>
      <c r="AT12" s="47"/>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F8:H8"/>
    <mergeCell ref="I8:K8"/>
    <mergeCell ref="L8:N8"/>
    <mergeCell ref="O8:Q8"/>
    <mergeCell ref="AJ16:AL16"/>
    <mergeCell ref="AJ17:AL18"/>
    <mergeCell ref="X4:AA4"/>
    <mergeCell ref="AC4:AH4"/>
    <mergeCell ref="AJ4:AO4"/>
    <mergeCell ref="AQ4:AS4"/>
    <mergeCell ref="AC3:AH3"/>
    <mergeCell ref="AQ3:AR3"/>
    <mergeCell ref="F7:K7"/>
    <mergeCell ref="L7:Q7"/>
    <mergeCell ref="A1:R1"/>
    <mergeCell ref="T1:Y1"/>
    <mergeCell ref="E3:Q3"/>
    <mergeCell ref="T3:AA3"/>
  </mergeCells>
  <conditionalFormatting sqref="AD6:AH12">
    <cfRule type="cellIs" dxfId="3" priority="1"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CF69E-1EED-41B7-9CDE-5FE82F0A20E1}">
  <sheetPr>
    <tabColor theme="3"/>
    <pageSetUpPr fitToPage="1"/>
  </sheetPr>
  <dimension ref="A1:AT28"/>
  <sheetViews>
    <sheetView showGridLines="0" topLeftCell="B5" zoomScale="76" zoomScaleNormal="55" zoomScaleSheetLayoutView="80" zoomScalePageLayoutView="40" workbookViewId="0">
      <selection activeCell="C12" sqref="A5:R12"/>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88" t="s">
        <v>40</v>
      </c>
      <c r="G5" s="89" t="s">
        <v>41</v>
      </c>
      <c r="H5" s="89" t="s">
        <v>42</v>
      </c>
      <c r="I5" s="89" t="s">
        <v>43</v>
      </c>
      <c r="J5" s="89" t="s">
        <v>13</v>
      </c>
      <c r="K5" s="89" t="s">
        <v>44</v>
      </c>
      <c r="L5" s="42" t="s">
        <v>45</v>
      </c>
      <c r="M5" s="42" t="s">
        <v>46</v>
      </c>
      <c r="N5" s="42" t="s">
        <v>47</v>
      </c>
      <c r="O5" s="91" t="s">
        <v>48</v>
      </c>
      <c r="P5" s="42" t="s">
        <v>49</v>
      </c>
      <c r="Q5" s="42"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89</v>
      </c>
      <c r="E6" s="56" t="s">
        <v>73</v>
      </c>
      <c r="F6" s="90" t="s">
        <v>60</v>
      </c>
      <c r="G6" s="90" t="s">
        <v>60</v>
      </c>
      <c r="H6" s="90" t="s">
        <v>60</v>
      </c>
      <c r="I6" s="90" t="s">
        <v>60</v>
      </c>
      <c r="J6" s="90" t="s">
        <v>60</v>
      </c>
      <c r="K6" s="90" t="s">
        <v>60</v>
      </c>
      <c r="L6" s="51" t="s">
        <v>60</v>
      </c>
      <c r="M6" s="51" t="s">
        <v>60</v>
      </c>
      <c r="N6" s="51" t="s">
        <v>60</v>
      </c>
      <c r="O6" s="50" t="s">
        <v>60</v>
      </c>
      <c r="P6" s="51" t="s">
        <v>60</v>
      </c>
      <c r="Q6" s="51"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6"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24" t="s">
        <v>60</v>
      </c>
      <c r="G7" s="125"/>
      <c r="H7" s="125"/>
      <c r="I7" s="125"/>
      <c r="J7" s="125"/>
      <c r="K7" s="126"/>
      <c r="L7" s="105" t="s">
        <v>60</v>
      </c>
      <c r="M7" s="106"/>
      <c r="N7" s="106"/>
      <c r="O7" s="106"/>
      <c r="P7" s="106"/>
      <c r="Q7" s="107"/>
      <c r="R7" s="60">
        <v>0.05</v>
      </c>
      <c r="S7" s="19"/>
      <c r="T7" s="80"/>
      <c r="U7" s="17"/>
      <c r="V7" s="65">
        <v>0</v>
      </c>
      <c r="W7" s="17"/>
      <c r="X7" s="66">
        <v>1</v>
      </c>
      <c r="Y7" s="65">
        <v>2</v>
      </c>
      <c r="Z7" s="65">
        <v>3</v>
      </c>
      <c r="AA7" s="67">
        <v>3</v>
      </c>
      <c r="AB7" s="19"/>
      <c r="AC7" s="86"/>
      <c r="AD7" s="87"/>
      <c r="AE7" s="87"/>
      <c r="AF7" s="87"/>
      <c r="AG7" s="87"/>
      <c r="AH7" s="87"/>
      <c r="AI7" s="19"/>
      <c r="AJ7" s="80"/>
      <c r="AK7" s="81" t="str">
        <f t="shared" ref="AK7:AO9" si="1">IF(AD7="","",AK$5)</f>
        <v/>
      </c>
      <c r="AL7" s="81" t="str">
        <f t="shared" si="1"/>
        <v/>
      </c>
      <c r="AM7" s="81" t="str">
        <f t="shared" si="1"/>
        <v/>
      </c>
      <c r="AN7" s="81" t="str">
        <f t="shared" si="1"/>
        <v/>
      </c>
      <c r="AO7" s="81" t="str">
        <f t="shared" si="1"/>
        <v/>
      </c>
      <c r="AP7" s="19"/>
      <c r="AQ7" s="80"/>
      <c r="AR7" s="82"/>
      <c r="AS7" s="82"/>
      <c r="AT7" s="47"/>
    </row>
    <row r="8" spans="1:46" ht="88.5" x14ac:dyDescent="0.75">
      <c r="A8" s="64">
        <v>3</v>
      </c>
      <c r="B8" s="51" t="s">
        <v>70</v>
      </c>
      <c r="C8" s="54" t="s">
        <v>69</v>
      </c>
      <c r="D8" s="55" t="s">
        <v>67</v>
      </c>
      <c r="E8" s="56" t="s">
        <v>75</v>
      </c>
      <c r="F8" s="124" t="s">
        <v>60</v>
      </c>
      <c r="G8" s="125"/>
      <c r="H8" s="126"/>
      <c r="I8" s="124" t="s">
        <v>60</v>
      </c>
      <c r="J8" s="125"/>
      <c r="K8" s="126"/>
      <c r="L8" s="105" t="s">
        <v>60</v>
      </c>
      <c r="M8" s="106"/>
      <c r="N8" s="107"/>
      <c r="O8" s="105" t="s">
        <v>60</v>
      </c>
      <c r="P8" s="106"/>
      <c r="Q8" s="107"/>
      <c r="R8" s="60">
        <v>0.05</v>
      </c>
      <c r="S8" s="19"/>
      <c r="T8" s="80"/>
      <c r="U8" s="17"/>
      <c r="V8" s="65">
        <v>0</v>
      </c>
      <c r="W8" s="17"/>
      <c r="X8" s="66">
        <v>1</v>
      </c>
      <c r="Y8" s="65">
        <v>2</v>
      </c>
      <c r="Z8" s="65">
        <v>3</v>
      </c>
      <c r="AA8" s="67">
        <v>3</v>
      </c>
      <c r="AB8" s="19"/>
      <c r="AC8" s="86"/>
      <c r="AD8" s="87"/>
      <c r="AE8" s="87"/>
      <c r="AF8" s="87"/>
      <c r="AG8" s="87"/>
      <c r="AH8" s="87"/>
      <c r="AI8" s="19"/>
      <c r="AJ8" s="80"/>
      <c r="AK8" s="81" t="str">
        <f t="shared" si="1"/>
        <v/>
      </c>
      <c r="AL8" s="81" t="str">
        <f t="shared" si="1"/>
        <v/>
      </c>
      <c r="AM8" s="81" t="str">
        <f t="shared" si="1"/>
        <v/>
      </c>
      <c r="AN8" s="81" t="str">
        <f t="shared" si="1"/>
        <v/>
      </c>
      <c r="AO8" s="81" t="str">
        <f t="shared" si="1"/>
        <v/>
      </c>
      <c r="AP8" s="19"/>
      <c r="AQ8" s="80"/>
      <c r="AR8" s="82"/>
      <c r="AS8" s="82"/>
      <c r="AT8" s="47"/>
    </row>
    <row r="9" spans="1:46" ht="145.5" customHeight="1" x14ac:dyDescent="0.75">
      <c r="A9" s="64">
        <v>4</v>
      </c>
      <c r="B9" s="51" t="s">
        <v>70</v>
      </c>
      <c r="C9" s="54" t="s">
        <v>62</v>
      </c>
      <c r="D9" s="55" t="s">
        <v>68</v>
      </c>
      <c r="E9" s="56" t="s">
        <v>73</v>
      </c>
      <c r="F9" s="90" t="s">
        <v>60</v>
      </c>
      <c r="G9" s="90" t="s">
        <v>60</v>
      </c>
      <c r="H9" s="90" t="s">
        <v>60</v>
      </c>
      <c r="I9" s="90" t="s">
        <v>60</v>
      </c>
      <c r="J9" s="90" t="s">
        <v>60</v>
      </c>
      <c r="K9" s="90" t="s">
        <v>60</v>
      </c>
      <c r="L9" s="51" t="s">
        <v>60</v>
      </c>
      <c r="M9" s="51" t="s">
        <v>60</v>
      </c>
      <c r="N9" s="51" t="s">
        <v>60</v>
      </c>
      <c r="O9" s="50" t="s">
        <v>60</v>
      </c>
      <c r="P9" s="51" t="s">
        <v>60</v>
      </c>
      <c r="Q9" s="51" t="s">
        <v>60</v>
      </c>
      <c r="R9" s="60">
        <v>0.1</v>
      </c>
      <c r="S9" s="19"/>
      <c r="T9" s="65">
        <v>0</v>
      </c>
      <c r="U9" s="17"/>
      <c r="V9" s="66">
        <v>1</v>
      </c>
      <c r="W9" s="17"/>
      <c r="X9" s="65">
        <v>2</v>
      </c>
      <c r="Y9" s="65">
        <v>3</v>
      </c>
      <c r="Z9" s="65">
        <v>4</v>
      </c>
      <c r="AA9" s="67">
        <v>4</v>
      </c>
      <c r="AB9" s="19"/>
      <c r="AC9" s="68"/>
      <c r="AD9" s="69"/>
      <c r="AE9" s="69"/>
      <c r="AF9" s="69"/>
      <c r="AG9" s="69"/>
      <c r="AH9" s="69"/>
      <c r="AI9" s="19"/>
      <c r="AJ9" s="63" t="str">
        <f t="shared" ref="AJ9" si="2">IF(AC9="","",AJ$5)</f>
        <v/>
      </c>
      <c r="AK9" s="63" t="str">
        <f t="shared" si="1"/>
        <v/>
      </c>
      <c r="AL9" s="63" t="str">
        <f t="shared" si="1"/>
        <v/>
      </c>
      <c r="AM9" s="63" t="str">
        <f t="shared" si="1"/>
        <v/>
      </c>
      <c r="AN9" s="63" t="str">
        <f t="shared" si="1"/>
        <v/>
      </c>
      <c r="AO9" s="63" t="str">
        <f t="shared" si="1"/>
        <v/>
      </c>
      <c r="AP9" s="19"/>
      <c r="AQ9" s="73">
        <f>IF(AJ9=0.02,0.02,0)</f>
        <v>0</v>
      </c>
      <c r="AR9" s="74">
        <f>SUM(AK9:AO9)</f>
        <v>0</v>
      </c>
      <c r="AS9" s="74">
        <f>AR9*R9</f>
        <v>0</v>
      </c>
      <c r="AT9" s="47"/>
    </row>
    <row r="10" spans="1:46" ht="206.5" x14ac:dyDescent="0.75">
      <c r="A10" s="64">
        <v>5</v>
      </c>
      <c r="B10" s="57" t="s">
        <v>71</v>
      </c>
      <c r="C10" s="58" t="s">
        <v>63</v>
      </c>
      <c r="D10" s="59" t="s">
        <v>90</v>
      </c>
      <c r="E10" s="56" t="s">
        <v>73</v>
      </c>
      <c r="F10" s="90" t="s">
        <v>60</v>
      </c>
      <c r="G10" s="90" t="s">
        <v>60</v>
      </c>
      <c r="H10" s="90" t="s">
        <v>60</v>
      </c>
      <c r="I10" s="90" t="s">
        <v>60</v>
      </c>
      <c r="J10" s="90" t="s">
        <v>60</v>
      </c>
      <c r="K10" s="90" t="s">
        <v>60</v>
      </c>
      <c r="L10" s="51" t="s">
        <v>60</v>
      </c>
      <c r="M10" s="51" t="s">
        <v>60</v>
      </c>
      <c r="N10" s="51" t="s">
        <v>60</v>
      </c>
      <c r="O10" s="50" t="s">
        <v>60</v>
      </c>
      <c r="P10" s="51" t="s">
        <v>60</v>
      </c>
      <c r="Q10" s="51"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2" si="3">IF(AD10="","",AK$5)</f>
        <v/>
      </c>
      <c r="AL10" s="63" t="str">
        <f t="shared" si="3"/>
        <v/>
      </c>
      <c r="AM10" s="63" t="str">
        <f t="shared" si="3"/>
        <v/>
      </c>
      <c r="AN10" s="63" t="str">
        <f>IF(AG10="","",AN$5)</f>
        <v/>
      </c>
      <c r="AO10" s="63" t="str">
        <f t="shared" si="3"/>
        <v/>
      </c>
      <c r="AP10" s="19"/>
      <c r="AQ10" s="73">
        <f>IF(AJ10=0.02,0.02,0)</f>
        <v>0</v>
      </c>
      <c r="AR10" s="74">
        <f>SUM(AK10:AO10)</f>
        <v>0</v>
      </c>
      <c r="AS10" s="74">
        <f>AR10*R10</f>
        <v>0</v>
      </c>
      <c r="AT10" s="47"/>
    </row>
    <row r="11" spans="1:46" ht="73.75" x14ac:dyDescent="0.75">
      <c r="A11" s="64">
        <v>6</v>
      </c>
      <c r="B11" s="57" t="s">
        <v>71</v>
      </c>
      <c r="C11" s="58" t="s">
        <v>64</v>
      </c>
      <c r="D11" s="62" t="s">
        <v>91</v>
      </c>
      <c r="E11" s="56" t="s">
        <v>73</v>
      </c>
      <c r="F11" s="90" t="s">
        <v>60</v>
      </c>
      <c r="G11" s="90" t="s">
        <v>60</v>
      </c>
      <c r="H11" s="90" t="s">
        <v>60</v>
      </c>
      <c r="I11" s="90" t="s">
        <v>60</v>
      </c>
      <c r="J11" s="90" t="s">
        <v>60</v>
      </c>
      <c r="K11" s="90" t="s">
        <v>60</v>
      </c>
      <c r="L11" s="51" t="s">
        <v>60</v>
      </c>
      <c r="M11" s="51" t="s">
        <v>60</v>
      </c>
      <c r="N11" s="51" t="s">
        <v>60</v>
      </c>
      <c r="O11" s="50" t="s">
        <v>60</v>
      </c>
      <c r="P11" s="51" t="s">
        <v>60</v>
      </c>
      <c r="Q11" s="51"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4">IF(AC11="","",AJ$5)</f>
        <v/>
      </c>
      <c r="AK11" s="63" t="str">
        <f t="shared" si="3"/>
        <v/>
      </c>
      <c r="AL11" s="63" t="str">
        <f t="shared" si="3"/>
        <v/>
      </c>
      <c r="AM11" s="63" t="str">
        <f t="shared" si="3"/>
        <v/>
      </c>
      <c r="AN11" s="63" t="str">
        <f t="shared" si="3"/>
        <v/>
      </c>
      <c r="AO11" s="63" t="str">
        <f t="shared" si="3"/>
        <v/>
      </c>
      <c r="AP11" s="19"/>
      <c r="AQ11" s="73">
        <f>IF(AJ11=0.02,0.02,0)</f>
        <v>0</v>
      </c>
      <c r="AR11" s="74">
        <f>SUM(AK11:AO11)</f>
        <v>0</v>
      </c>
      <c r="AS11" s="74">
        <f>AR11*R11</f>
        <v>0</v>
      </c>
      <c r="AT11" s="47"/>
    </row>
    <row r="12" spans="1:46" ht="280.25" x14ac:dyDescent="0.75">
      <c r="A12" s="64">
        <v>7</v>
      </c>
      <c r="B12" s="51" t="s">
        <v>70</v>
      </c>
      <c r="C12" s="58" t="s">
        <v>65</v>
      </c>
      <c r="D12" s="59" t="s">
        <v>94</v>
      </c>
      <c r="E12" s="56" t="s">
        <v>73</v>
      </c>
      <c r="F12" s="90" t="s">
        <v>60</v>
      </c>
      <c r="G12" s="90" t="s">
        <v>60</v>
      </c>
      <c r="H12" s="90" t="s">
        <v>60</v>
      </c>
      <c r="I12" s="90" t="s">
        <v>60</v>
      </c>
      <c r="J12" s="90" t="s">
        <v>60</v>
      </c>
      <c r="K12" s="90" t="s">
        <v>60</v>
      </c>
      <c r="L12" s="51" t="s">
        <v>60</v>
      </c>
      <c r="M12" s="51" t="s">
        <v>60</v>
      </c>
      <c r="N12" s="51" t="s">
        <v>60</v>
      </c>
      <c r="O12" s="50" t="s">
        <v>60</v>
      </c>
      <c r="P12" s="51" t="s">
        <v>60</v>
      </c>
      <c r="Q12" s="51"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3"/>
        <v/>
      </c>
      <c r="AL12" s="63" t="str">
        <f t="shared" si="3"/>
        <v/>
      </c>
      <c r="AM12" s="63" t="str">
        <f t="shared" si="3"/>
        <v/>
      </c>
      <c r="AN12" s="63" t="str">
        <f t="shared" si="3"/>
        <v/>
      </c>
      <c r="AO12" s="63" t="str">
        <f t="shared" si="3"/>
        <v/>
      </c>
      <c r="AP12" s="19"/>
      <c r="AQ12" s="80"/>
      <c r="AR12" s="74">
        <f>SUM(AK12:AO12)</f>
        <v>0</v>
      </c>
      <c r="AS12" s="74">
        <f>AR12*R12</f>
        <v>0</v>
      </c>
      <c r="AT12" s="47"/>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F8:H8"/>
    <mergeCell ref="I8:K8"/>
    <mergeCell ref="L8:N8"/>
    <mergeCell ref="O8:Q8"/>
    <mergeCell ref="AJ16:AL16"/>
    <mergeCell ref="AJ17:AL18"/>
    <mergeCell ref="X4:AA4"/>
    <mergeCell ref="AC4:AH4"/>
    <mergeCell ref="AJ4:AO4"/>
    <mergeCell ref="AQ4:AS4"/>
    <mergeCell ref="AC3:AH3"/>
    <mergeCell ref="AQ3:AR3"/>
    <mergeCell ref="F7:K7"/>
    <mergeCell ref="L7:Q7"/>
    <mergeCell ref="A1:R1"/>
    <mergeCell ref="T1:Y1"/>
    <mergeCell ref="E3:Q3"/>
    <mergeCell ref="T3:AA3"/>
  </mergeCells>
  <conditionalFormatting sqref="AD6:AH12">
    <cfRule type="cellIs" dxfId="2" priority="1"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FC7B2-DD2E-428B-9F21-59C316B3763F}">
  <sheetPr>
    <tabColor theme="3"/>
    <pageSetUpPr fitToPage="1"/>
  </sheetPr>
  <dimension ref="A1:AT28"/>
  <sheetViews>
    <sheetView showGridLines="0" topLeftCell="A5" zoomScale="82" zoomScaleNormal="55" zoomScaleSheetLayoutView="80" zoomScalePageLayoutView="40" workbookViewId="0">
      <selection activeCell="C12" sqref="A5:R12"/>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88" t="s">
        <v>40</v>
      </c>
      <c r="G5" s="89" t="s">
        <v>41</v>
      </c>
      <c r="H5" s="89" t="s">
        <v>42</v>
      </c>
      <c r="I5" s="89" t="s">
        <v>43</v>
      </c>
      <c r="J5" s="89" t="s">
        <v>13</v>
      </c>
      <c r="K5" s="89" t="s">
        <v>44</v>
      </c>
      <c r="L5" s="42" t="s">
        <v>45</v>
      </c>
      <c r="M5" s="42" t="s">
        <v>46</v>
      </c>
      <c r="N5" s="42" t="s">
        <v>47</v>
      </c>
      <c r="O5" s="42" t="s">
        <v>48</v>
      </c>
      <c r="P5" s="91" t="s">
        <v>49</v>
      </c>
      <c r="Q5" s="42"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89</v>
      </c>
      <c r="E6" s="56" t="s">
        <v>73</v>
      </c>
      <c r="F6" s="90" t="s">
        <v>60</v>
      </c>
      <c r="G6" s="90" t="s">
        <v>60</v>
      </c>
      <c r="H6" s="90" t="s">
        <v>60</v>
      </c>
      <c r="I6" s="90" t="s">
        <v>60</v>
      </c>
      <c r="J6" s="90" t="s">
        <v>60</v>
      </c>
      <c r="K6" s="90" t="s">
        <v>60</v>
      </c>
      <c r="L6" s="51" t="s">
        <v>60</v>
      </c>
      <c r="M6" s="51" t="s">
        <v>60</v>
      </c>
      <c r="N6" s="51" t="s">
        <v>60</v>
      </c>
      <c r="O6" s="51" t="s">
        <v>60</v>
      </c>
      <c r="P6" s="50" t="s">
        <v>60</v>
      </c>
      <c r="Q6" s="51"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6"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24" t="s">
        <v>60</v>
      </c>
      <c r="G7" s="125"/>
      <c r="H7" s="125"/>
      <c r="I7" s="125"/>
      <c r="J7" s="125"/>
      <c r="K7" s="126"/>
      <c r="L7" s="105" t="s">
        <v>60</v>
      </c>
      <c r="M7" s="106"/>
      <c r="N7" s="106"/>
      <c r="O7" s="106"/>
      <c r="P7" s="106"/>
      <c r="Q7" s="107"/>
      <c r="R7" s="60">
        <v>0.05</v>
      </c>
      <c r="S7" s="19"/>
      <c r="T7" s="80"/>
      <c r="U7" s="17"/>
      <c r="V7" s="65">
        <v>0</v>
      </c>
      <c r="W7" s="17"/>
      <c r="X7" s="66">
        <v>1</v>
      </c>
      <c r="Y7" s="65">
        <v>2</v>
      </c>
      <c r="Z7" s="65">
        <v>3</v>
      </c>
      <c r="AA7" s="67">
        <v>3</v>
      </c>
      <c r="AB7" s="19"/>
      <c r="AC7" s="86"/>
      <c r="AD7" s="87"/>
      <c r="AE7" s="87"/>
      <c r="AF7" s="87"/>
      <c r="AG7" s="87"/>
      <c r="AH7" s="87"/>
      <c r="AI7" s="19"/>
      <c r="AJ7" s="80"/>
      <c r="AK7" s="81" t="str">
        <f t="shared" ref="AK7:AO9" si="1">IF(AD7="","",AK$5)</f>
        <v/>
      </c>
      <c r="AL7" s="81" t="str">
        <f t="shared" si="1"/>
        <v/>
      </c>
      <c r="AM7" s="81" t="str">
        <f t="shared" si="1"/>
        <v/>
      </c>
      <c r="AN7" s="81" t="str">
        <f t="shared" si="1"/>
        <v/>
      </c>
      <c r="AO7" s="81" t="str">
        <f t="shared" si="1"/>
        <v/>
      </c>
      <c r="AP7" s="19"/>
      <c r="AQ7" s="80"/>
      <c r="AR7" s="82"/>
      <c r="AS7" s="82"/>
      <c r="AT7" s="47"/>
    </row>
    <row r="8" spans="1:46" ht="88.5" x14ac:dyDescent="0.75">
      <c r="A8" s="64">
        <v>3</v>
      </c>
      <c r="B8" s="51" t="s">
        <v>70</v>
      </c>
      <c r="C8" s="54" t="s">
        <v>69</v>
      </c>
      <c r="D8" s="55" t="s">
        <v>67</v>
      </c>
      <c r="E8" s="56" t="s">
        <v>75</v>
      </c>
      <c r="F8" s="124" t="s">
        <v>60</v>
      </c>
      <c r="G8" s="125"/>
      <c r="H8" s="126"/>
      <c r="I8" s="124" t="s">
        <v>60</v>
      </c>
      <c r="J8" s="125"/>
      <c r="K8" s="126"/>
      <c r="L8" s="105" t="s">
        <v>60</v>
      </c>
      <c r="M8" s="106"/>
      <c r="N8" s="107"/>
      <c r="O8" s="105" t="s">
        <v>60</v>
      </c>
      <c r="P8" s="106"/>
      <c r="Q8" s="107"/>
      <c r="R8" s="60">
        <v>0.05</v>
      </c>
      <c r="S8" s="19"/>
      <c r="T8" s="80"/>
      <c r="U8" s="17"/>
      <c r="V8" s="65">
        <v>0</v>
      </c>
      <c r="W8" s="17"/>
      <c r="X8" s="66">
        <v>1</v>
      </c>
      <c r="Y8" s="65">
        <v>2</v>
      </c>
      <c r="Z8" s="65">
        <v>3</v>
      </c>
      <c r="AA8" s="67">
        <v>3</v>
      </c>
      <c r="AB8" s="19"/>
      <c r="AC8" s="86"/>
      <c r="AD8" s="87"/>
      <c r="AE8" s="87"/>
      <c r="AF8" s="87"/>
      <c r="AG8" s="87"/>
      <c r="AH8" s="87"/>
      <c r="AI8" s="19"/>
      <c r="AJ8" s="80"/>
      <c r="AK8" s="81" t="str">
        <f t="shared" si="1"/>
        <v/>
      </c>
      <c r="AL8" s="81" t="str">
        <f t="shared" si="1"/>
        <v/>
      </c>
      <c r="AM8" s="81" t="str">
        <f t="shared" si="1"/>
        <v/>
      </c>
      <c r="AN8" s="81" t="str">
        <f t="shared" si="1"/>
        <v/>
      </c>
      <c r="AO8" s="81" t="str">
        <f t="shared" si="1"/>
        <v/>
      </c>
      <c r="AP8" s="19"/>
      <c r="AQ8" s="80"/>
      <c r="AR8" s="82"/>
      <c r="AS8" s="82"/>
      <c r="AT8" s="47"/>
    </row>
    <row r="9" spans="1:46" ht="145.5" customHeight="1" x14ac:dyDescent="0.75">
      <c r="A9" s="64">
        <v>4</v>
      </c>
      <c r="B9" s="51" t="s">
        <v>70</v>
      </c>
      <c r="C9" s="54" t="s">
        <v>62</v>
      </c>
      <c r="D9" s="55" t="s">
        <v>68</v>
      </c>
      <c r="E9" s="56" t="s">
        <v>73</v>
      </c>
      <c r="F9" s="90" t="s">
        <v>60</v>
      </c>
      <c r="G9" s="90" t="s">
        <v>60</v>
      </c>
      <c r="H9" s="90" t="s">
        <v>60</v>
      </c>
      <c r="I9" s="90" t="s">
        <v>60</v>
      </c>
      <c r="J9" s="90" t="s">
        <v>60</v>
      </c>
      <c r="K9" s="90" t="s">
        <v>60</v>
      </c>
      <c r="L9" s="51" t="s">
        <v>60</v>
      </c>
      <c r="M9" s="51" t="s">
        <v>60</v>
      </c>
      <c r="N9" s="51" t="s">
        <v>60</v>
      </c>
      <c r="O9" s="51" t="s">
        <v>60</v>
      </c>
      <c r="P9" s="50" t="s">
        <v>60</v>
      </c>
      <c r="Q9" s="51" t="s">
        <v>60</v>
      </c>
      <c r="R9" s="60">
        <v>0.1</v>
      </c>
      <c r="S9" s="19"/>
      <c r="T9" s="65">
        <v>0</v>
      </c>
      <c r="U9" s="17"/>
      <c r="V9" s="66">
        <v>1</v>
      </c>
      <c r="W9" s="17"/>
      <c r="X9" s="65">
        <v>2</v>
      </c>
      <c r="Y9" s="65">
        <v>3</v>
      </c>
      <c r="Z9" s="65">
        <v>4</v>
      </c>
      <c r="AA9" s="67">
        <v>4</v>
      </c>
      <c r="AB9" s="19"/>
      <c r="AC9" s="68"/>
      <c r="AD9" s="69"/>
      <c r="AE9" s="69"/>
      <c r="AF9" s="69"/>
      <c r="AG9" s="69"/>
      <c r="AH9" s="69"/>
      <c r="AI9" s="19"/>
      <c r="AJ9" s="63" t="str">
        <f t="shared" ref="AJ9" si="2">IF(AC9="","",AJ$5)</f>
        <v/>
      </c>
      <c r="AK9" s="63" t="str">
        <f t="shared" si="1"/>
        <v/>
      </c>
      <c r="AL9" s="63" t="str">
        <f t="shared" si="1"/>
        <v/>
      </c>
      <c r="AM9" s="63" t="str">
        <f t="shared" si="1"/>
        <v/>
      </c>
      <c r="AN9" s="63" t="str">
        <f t="shared" si="1"/>
        <v/>
      </c>
      <c r="AO9" s="63" t="str">
        <f t="shared" si="1"/>
        <v/>
      </c>
      <c r="AP9" s="19"/>
      <c r="AQ9" s="73">
        <f>IF(AJ9=0.02,0.02,0)</f>
        <v>0</v>
      </c>
      <c r="AR9" s="74">
        <f>SUM(AK9:AO9)</f>
        <v>0</v>
      </c>
      <c r="AS9" s="74">
        <f>AR9*R9</f>
        <v>0</v>
      </c>
      <c r="AT9" s="47"/>
    </row>
    <row r="10" spans="1:46" ht="206.5" x14ac:dyDescent="0.75">
      <c r="A10" s="64">
        <v>5</v>
      </c>
      <c r="B10" s="57" t="s">
        <v>71</v>
      </c>
      <c r="C10" s="58" t="s">
        <v>63</v>
      </c>
      <c r="D10" s="59" t="s">
        <v>90</v>
      </c>
      <c r="E10" s="56" t="s">
        <v>73</v>
      </c>
      <c r="F10" s="90" t="s">
        <v>60</v>
      </c>
      <c r="G10" s="90" t="s">
        <v>60</v>
      </c>
      <c r="H10" s="90" t="s">
        <v>60</v>
      </c>
      <c r="I10" s="90" t="s">
        <v>60</v>
      </c>
      <c r="J10" s="90" t="s">
        <v>60</v>
      </c>
      <c r="K10" s="90" t="s">
        <v>60</v>
      </c>
      <c r="L10" s="51" t="s">
        <v>60</v>
      </c>
      <c r="M10" s="51" t="s">
        <v>60</v>
      </c>
      <c r="N10" s="51" t="s">
        <v>60</v>
      </c>
      <c r="O10" s="51" t="s">
        <v>60</v>
      </c>
      <c r="P10" s="50" t="s">
        <v>60</v>
      </c>
      <c r="Q10" s="51"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2" si="3">IF(AD10="","",AK$5)</f>
        <v/>
      </c>
      <c r="AL10" s="63" t="str">
        <f t="shared" si="3"/>
        <v/>
      </c>
      <c r="AM10" s="63" t="str">
        <f t="shared" si="3"/>
        <v/>
      </c>
      <c r="AN10" s="63" t="str">
        <f>IF(AG10="","",AN$5)</f>
        <v/>
      </c>
      <c r="AO10" s="63" t="str">
        <f t="shared" si="3"/>
        <v/>
      </c>
      <c r="AP10" s="19"/>
      <c r="AQ10" s="73">
        <f>IF(AJ10=0.02,0.02,0)</f>
        <v>0</v>
      </c>
      <c r="AR10" s="74">
        <f>SUM(AK10:AO10)</f>
        <v>0</v>
      </c>
      <c r="AS10" s="74">
        <f>AR10*R10</f>
        <v>0</v>
      </c>
      <c r="AT10" s="47"/>
    </row>
    <row r="11" spans="1:46" ht="73.75" x14ac:dyDescent="0.75">
      <c r="A11" s="64">
        <v>6</v>
      </c>
      <c r="B11" s="57" t="s">
        <v>71</v>
      </c>
      <c r="C11" s="58" t="s">
        <v>64</v>
      </c>
      <c r="D11" s="59" t="s">
        <v>92</v>
      </c>
      <c r="E11" s="56" t="s">
        <v>73</v>
      </c>
      <c r="F11" s="90" t="s">
        <v>60</v>
      </c>
      <c r="G11" s="90" t="s">
        <v>60</v>
      </c>
      <c r="H11" s="90" t="s">
        <v>60</v>
      </c>
      <c r="I11" s="90" t="s">
        <v>60</v>
      </c>
      <c r="J11" s="90" t="s">
        <v>60</v>
      </c>
      <c r="K11" s="90" t="s">
        <v>60</v>
      </c>
      <c r="L11" s="51" t="s">
        <v>60</v>
      </c>
      <c r="M11" s="51" t="s">
        <v>60</v>
      </c>
      <c r="N11" s="51" t="s">
        <v>60</v>
      </c>
      <c r="O11" s="51" t="s">
        <v>60</v>
      </c>
      <c r="P11" s="50" t="s">
        <v>60</v>
      </c>
      <c r="Q11" s="51"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4">IF(AC11="","",AJ$5)</f>
        <v/>
      </c>
      <c r="AK11" s="63" t="str">
        <f t="shared" si="3"/>
        <v/>
      </c>
      <c r="AL11" s="63" t="str">
        <f t="shared" si="3"/>
        <v/>
      </c>
      <c r="AM11" s="63" t="str">
        <f t="shared" si="3"/>
        <v/>
      </c>
      <c r="AN11" s="63" t="str">
        <f t="shared" si="3"/>
        <v/>
      </c>
      <c r="AO11" s="63" t="str">
        <f t="shared" si="3"/>
        <v/>
      </c>
      <c r="AP11" s="19"/>
      <c r="AQ11" s="73">
        <f>IF(AJ11=0.02,0.02,0)</f>
        <v>0</v>
      </c>
      <c r="AR11" s="74">
        <f>SUM(AK11:AO11)</f>
        <v>0</v>
      </c>
      <c r="AS11" s="74">
        <f>AR11*R11</f>
        <v>0</v>
      </c>
      <c r="AT11" s="47"/>
    </row>
    <row r="12" spans="1:46" ht="280.25" x14ac:dyDescent="0.75">
      <c r="A12" s="64">
        <v>7</v>
      </c>
      <c r="B12" s="51" t="s">
        <v>70</v>
      </c>
      <c r="C12" s="58" t="s">
        <v>65</v>
      </c>
      <c r="D12" s="59" t="s">
        <v>94</v>
      </c>
      <c r="E12" s="56" t="s">
        <v>73</v>
      </c>
      <c r="F12" s="90" t="s">
        <v>60</v>
      </c>
      <c r="G12" s="90" t="s">
        <v>60</v>
      </c>
      <c r="H12" s="90" t="s">
        <v>60</v>
      </c>
      <c r="I12" s="90" t="s">
        <v>60</v>
      </c>
      <c r="J12" s="90" t="s">
        <v>60</v>
      </c>
      <c r="K12" s="90" t="s">
        <v>60</v>
      </c>
      <c r="L12" s="51" t="s">
        <v>60</v>
      </c>
      <c r="M12" s="51" t="s">
        <v>60</v>
      </c>
      <c r="N12" s="51" t="s">
        <v>60</v>
      </c>
      <c r="O12" s="51" t="s">
        <v>60</v>
      </c>
      <c r="P12" s="50" t="s">
        <v>60</v>
      </c>
      <c r="Q12" s="51"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3"/>
        <v/>
      </c>
      <c r="AL12" s="63" t="str">
        <f t="shared" si="3"/>
        <v/>
      </c>
      <c r="AM12" s="63" t="str">
        <f t="shared" si="3"/>
        <v/>
      </c>
      <c r="AN12" s="63" t="str">
        <f t="shared" si="3"/>
        <v/>
      </c>
      <c r="AO12" s="63" t="str">
        <f t="shared" si="3"/>
        <v/>
      </c>
      <c r="AP12" s="19"/>
      <c r="AQ12" s="80"/>
      <c r="AR12" s="74">
        <f>SUM(AK12:AO12)</f>
        <v>0</v>
      </c>
      <c r="AS12" s="74">
        <f>AR12*R12</f>
        <v>0</v>
      </c>
      <c r="AT12" s="47"/>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F8:H8"/>
    <mergeCell ref="I8:K8"/>
    <mergeCell ref="L8:N8"/>
    <mergeCell ref="O8:Q8"/>
    <mergeCell ref="AJ16:AL16"/>
    <mergeCell ref="AJ17:AL18"/>
    <mergeCell ref="X4:AA4"/>
    <mergeCell ref="AC4:AH4"/>
    <mergeCell ref="AJ4:AO4"/>
    <mergeCell ref="AQ4:AS4"/>
    <mergeCell ref="AC3:AH3"/>
    <mergeCell ref="AQ3:AR3"/>
    <mergeCell ref="F7:K7"/>
    <mergeCell ref="L7:Q7"/>
    <mergeCell ref="A1:R1"/>
    <mergeCell ref="T1:Y1"/>
    <mergeCell ref="E3:Q3"/>
    <mergeCell ref="T3:AA3"/>
  </mergeCells>
  <conditionalFormatting sqref="AD6:AH12">
    <cfRule type="cellIs" dxfId="1" priority="1"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3FC0-16EE-49E1-B87A-D5E09845E398}">
  <sheetPr>
    <tabColor theme="3"/>
    <pageSetUpPr fitToPage="1"/>
  </sheetPr>
  <dimension ref="A1:AT28"/>
  <sheetViews>
    <sheetView showGridLines="0" zoomScale="90" zoomScaleNormal="55" zoomScaleSheetLayoutView="80" zoomScalePageLayoutView="40" workbookViewId="0">
      <selection activeCell="D16" sqref="D16"/>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88" t="s">
        <v>40</v>
      </c>
      <c r="G5" s="89" t="s">
        <v>41</v>
      </c>
      <c r="H5" s="89" t="s">
        <v>42</v>
      </c>
      <c r="I5" s="89" t="s">
        <v>43</v>
      </c>
      <c r="J5" s="89" t="s">
        <v>13</v>
      </c>
      <c r="K5" s="89" t="s">
        <v>44</v>
      </c>
      <c r="L5" s="89" t="s">
        <v>45</v>
      </c>
      <c r="M5" s="89" t="s">
        <v>46</v>
      </c>
      <c r="N5" s="89" t="s">
        <v>47</v>
      </c>
      <c r="O5" s="89" t="s">
        <v>48</v>
      </c>
      <c r="P5" s="89" t="s">
        <v>49</v>
      </c>
      <c r="Q5" s="91"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89</v>
      </c>
      <c r="E6" s="56" t="s">
        <v>73</v>
      </c>
      <c r="F6" s="90" t="s">
        <v>60</v>
      </c>
      <c r="G6" s="90" t="s">
        <v>60</v>
      </c>
      <c r="H6" s="90" t="s">
        <v>60</v>
      </c>
      <c r="I6" s="90" t="s">
        <v>60</v>
      </c>
      <c r="J6" s="90" t="s">
        <v>60</v>
      </c>
      <c r="K6" s="90" t="s">
        <v>60</v>
      </c>
      <c r="L6" s="90" t="s">
        <v>60</v>
      </c>
      <c r="M6" s="90" t="s">
        <v>60</v>
      </c>
      <c r="N6" s="90" t="s">
        <v>60</v>
      </c>
      <c r="O6" s="90" t="s">
        <v>60</v>
      </c>
      <c r="P6" s="90" t="s">
        <v>60</v>
      </c>
      <c r="Q6" s="50"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8"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24" t="s">
        <v>60</v>
      </c>
      <c r="G7" s="125"/>
      <c r="H7" s="125"/>
      <c r="I7" s="125"/>
      <c r="J7" s="125"/>
      <c r="K7" s="126"/>
      <c r="L7" s="127" t="s">
        <v>60</v>
      </c>
      <c r="M7" s="128"/>
      <c r="N7" s="128"/>
      <c r="O7" s="128"/>
      <c r="P7" s="128"/>
      <c r="Q7" s="129"/>
      <c r="R7" s="60">
        <v>0.05</v>
      </c>
      <c r="S7" s="19"/>
      <c r="T7" s="80"/>
      <c r="U7" s="17"/>
      <c r="V7" s="65">
        <v>0</v>
      </c>
      <c r="W7" s="17"/>
      <c r="X7" s="66">
        <v>1</v>
      </c>
      <c r="Y7" s="65">
        <v>2</v>
      </c>
      <c r="Z7" s="65">
        <v>3</v>
      </c>
      <c r="AA7" s="67">
        <v>3</v>
      </c>
      <c r="AB7" s="19"/>
      <c r="AC7" s="68"/>
      <c r="AD7" s="69"/>
      <c r="AE7" s="69"/>
      <c r="AF7" s="69"/>
      <c r="AG7" s="69"/>
      <c r="AH7" s="69"/>
      <c r="AI7" s="19"/>
      <c r="AJ7" s="80"/>
      <c r="AK7" s="63" t="str">
        <f t="shared" si="0"/>
        <v/>
      </c>
      <c r="AL7" s="63" t="str">
        <f t="shared" si="0"/>
        <v/>
      </c>
      <c r="AM7" s="63" t="str">
        <f t="shared" si="0"/>
        <v/>
      </c>
      <c r="AN7" s="63" t="str">
        <f t="shared" si="0"/>
        <v/>
      </c>
      <c r="AO7" s="63" t="str">
        <f t="shared" si="0"/>
        <v/>
      </c>
      <c r="AP7" s="19"/>
      <c r="AQ7" s="80"/>
      <c r="AR7" s="74">
        <f t="shared" ref="AR7:AR8" si="1">SUM(AK7:AO7)</f>
        <v>0</v>
      </c>
      <c r="AS7" s="74">
        <f t="shared" ref="AS7:AS8" si="2">AR7*R7</f>
        <v>0</v>
      </c>
      <c r="AT7" s="47"/>
    </row>
    <row r="8" spans="1:46" ht="88.5" x14ac:dyDescent="0.75">
      <c r="A8" s="64">
        <v>3</v>
      </c>
      <c r="B8" s="51" t="s">
        <v>70</v>
      </c>
      <c r="C8" s="54" t="s">
        <v>69</v>
      </c>
      <c r="D8" s="55" t="s">
        <v>67</v>
      </c>
      <c r="E8" s="56" t="s">
        <v>75</v>
      </c>
      <c r="F8" s="124" t="s">
        <v>60</v>
      </c>
      <c r="G8" s="125"/>
      <c r="H8" s="126"/>
      <c r="I8" s="124" t="s">
        <v>60</v>
      </c>
      <c r="J8" s="125"/>
      <c r="K8" s="126"/>
      <c r="L8" s="124" t="s">
        <v>60</v>
      </c>
      <c r="M8" s="125"/>
      <c r="N8" s="126"/>
      <c r="O8" s="127" t="s">
        <v>60</v>
      </c>
      <c r="P8" s="128"/>
      <c r="Q8" s="129"/>
      <c r="R8" s="60">
        <v>0.05</v>
      </c>
      <c r="S8" s="19"/>
      <c r="T8" s="80"/>
      <c r="U8" s="17"/>
      <c r="V8" s="65">
        <v>0</v>
      </c>
      <c r="W8" s="17"/>
      <c r="X8" s="66">
        <v>1</v>
      </c>
      <c r="Y8" s="65">
        <v>2</v>
      </c>
      <c r="Z8" s="65">
        <v>3</v>
      </c>
      <c r="AA8" s="67">
        <v>3</v>
      </c>
      <c r="AB8" s="19"/>
      <c r="AC8" s="68"/>
      <c r="AD8" s="69"/>
      <c r="AE8" s="69"/>
      <c r="AF8" s="69"/>
      <c r="AG8" s="69"/>
      <c r="AH8" s="69"/>
      <c r="AI8" s="19"/>
      <c r="AJ8" s="80"/>
      <c r="AK8" s="63" t="str">
        <f t="shared" si="0"/>
        <v/>
      </c>
      <c r="AL8" s="63" t="str">
        <f t="shared" si="0"/>
        <v/>
      </c>
      <c r="AM8" s="63" t="str">
        <f t="shared" si="0"/>
        <v/>
      </c>
      <c r="AN8" s="63" t="str">
        <f t="shared" si="0"/>
        <v/>
      </c>
      <c r="AO8" s="63" t="str">
        <f t="shared" si="0"/>
        <v/>
      </c>
      <c r="AP8" s="19"/>
      <c r="AQ8" s="80"/>
      <c r="AR8" s="74">
        <f t="shared" si="1"/>
        <v>0</v>
      </c>
      <c r="AS8" s="74">
        <f t="shared" si="2"/>
        <v>0</v>
      </c>
      <c r="AT8" s="47"/>
    </row>
    <row r="9" spans="1:46" ht="145.5" customHeight="1" x14ac:dyDescent="0.75">
      <c r="A9" s="64">
        <v>4</v>
      </c>
      <c r="B9" s="51" t="s">
        <v>70</v>
      </c>
      <c r="C9" s="54" t="s">
        <v>62</v>
      </c>
      <c r="D9" s="55" t="s">
        <v>68</v>
      </c>
      <c r="E9" s="56" t="s">
        <v>73</v>
      </c>
      <c r="F9" s="90" t="s">
        <v>60</v>
      </c>
      <c r="G9" s="90" t="s">
        <v>60</v>
      </c>
      <c r="H9" s="90" t="s">
        <v>60</v>
      </c>
      <c r="I9" s="90" t="s">
        <v>60</v>
      </c>
      <c r="J9" s="90" t="s">
        <v>60</v>
      </c>
      <c r="K9" s="90" t="s">
        <v>60</v>
      </c>
      <c r="L9" s="90" t="s">
        <v>60</v>
      </c>
      <c r="M9" s="90" t="s">
        <v>60</v>
      </c>
      <c r="N9" s="90" t="s">
        <v>60</v>
      </c>
      <c r="O9" s="90" t="s">
        <v>60</v>
      </c>
      <c r="P9" s="90" t="s">
        <v>60</v>
      </c>
      <c r="Q9" s="50" t="s">
        <v>60</v>
      </c>
      <c r="R9" s="60">
        <v>0.1</v>
      </c>
      <c r="S9" s="19"/>
      <c r="T9" s="65">
        <v>0</v>
      </c>
      <c r="U9" s="17"/>
      <c r="V9" s="66">
        <v>1</v>
      </c>
      <c r="W9" s="17"/>
      <c r="X9" s="65">
        <v>2</v>
      </c>
      <c r="Y9" s="65">
        <v>3</v>
      </c>
      <c r="Z9" s="65">
        <v>4</v>
      </c>
      <c r="AA9" s="67">
        <v>4</v>
      </c>
      <c r="AB9" s="19"/>
      <c r="AC9" s="68"/>
      <c r="AD9" s="69"/>
      <c r="AE9" s="69"/>
      <c r="AF9" s="69"/>
      <c r="AG9" s="69"/>
      <c r="AH9" s="69"/>
      <c r="AI9" s="19"/>
      <c r="AJ9" s="63" t="str">
        <f t="shared" ref="AJ9" si="3">IF(AC9="","",AJ$5)</f>
        <v/>
      </c>
      <c r="AK9" s="63" t="str">
        <f>IF(AD9="","",AK$5)</f>
        <v/>
      </c>
      <c r="AL9" s="63" t="str">
        <f>IF(AE9="","",AL$5)</f>
        <v/>
      </c>
      <c r="AM9" s="63" t="str">
        <f>IF(AF9="","",AM$5)</f>
        <v/>
      </c>
      <c r="AN9" s="63" t="str">
        <f>IF(AG9="","",AN$5)</f>
        <v/>
      </c>
      <c r="AO9" s="63" t="str">
        <f>IF(AH9="","",AO$5)</f>
        <v/>
      </c>
      <c r="AP9" s="19"/>
      <c r="AQ9" s="73">
        <f>IF(AJ9=0.02,0.02,0)</f>
        <v>0</v>
      </c>
      <c r="AR9" s="74">
        <f>SUM(AK9:AO9)</f>
        <v>0</v>
      </c>
      <c r="AS9" s="74">
        <f>AR9*R9</f>
        <v>0</v>
      </c>
      <c r="AT9" s="47"/>
    </row>
    <row r="10" spans="1:46" ht="206.5" x14ac:dyDescent="0.75">
      <c r="A10" s="64">
        <v>5</v>
      </c>
      <c r="B10" s="57" t="s">
        <v>71</v>
      </c>
      <c r="C10" s="58" t="s">
        <v>63</v>
      </c>
      <c r="D10" s="59" t="s">
        <v>90</v>
      </c>
      <c r="E10" s="56" t="s">
        <v>73</v>
      </c>
      <c r="F10" s="90" t="s">
        <v>60</v>
      </c>
      <c r="G10" s="90" t="s">
        <v>60</v>
      </c>
      <c r="H10" s="90" t="s">
        <v>60</v>
      </c>
      <c r="I10" s="90" t="s">
        <v>60</v>
      </c>
      <c r="J10" s="90" t="s">
        <v>60</v>
      </c>
      <c r="K10" s="90" t="s">
        <v>60</v>
      </c>
      <c r="L10" s="90" t="s">
        <v>60</v>
      </c>
      <c r="M10" s="90" t="s">
        <v>60</v>
      </c>
      <c r="N10" s="90" t="s">
        <v>60</v>
      </c>
      <c r="O10" s="90" t="s">
        <v>60</v>
      </c>
      <c r="P10" s="90" t="s">
        <v>60</v>
      </c>
      <c r="Q10" s="50"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2" si="4">IF(AD10="","",AK$5)</f>
        <v/>
      </c>
      <c r="AL10" s="63" t="str">
        <f t="shared" si="4"/>
        <v/>
      </c>
      <c r="AM10" s="63" t="str">
        <f t="shared" si="4"/>
        <v/>
      </c>
      <c r="AN10" s="63" t="str">
        <f>IF(AG10="","",AN$5)</f>
        <v/>
      </c>
      <c r="AO10" s="63" t="str">
        <f t="shared" si="4"/>
        <v/>
      </c>
      <c r="AP10" s="19"/>
      <c r="AQ10" s="73">
        <f>IF(AJ10=0.02,0.02,0)</f>
        <v>0</v>
      </c>
      <c r="AR10" s="74">
        <f>SUM(AK10:AO10)</f>
        <v>0</v>
      </c>
      <c r="AS10" s="74">
        <f>AR10*R10</f>
        <v>0</v>
      </c>
      <c r="AT10" s="47"/>
    </row>
    <row r="11" spans="1:46" ht="73.75" x14ac:dyDescent="0.75">
      <c r="A11" s="64">
        <v>6</v>
      </c>
      <c r="B11" s="57" t="s">
        <v>71</v>
      </c>
      <c r="C11" s="58" t="s">
        <v>64</v>
      </c>
      <c r="D11" s="62" t="s">
        <v>91</v>
      </c>
      <c r="E11" s="56" t="s">
        <v>73</v>
      </c>
      <c r="F11" s="90" t="s">
        <v>60</v>
      </c>
      <c r="G11" s="90" t="s">
        <v>60</v>
      </c>
      <c r="H11" s="90" t="s">
        <v>60</v>
      </c>
      <c r="I11" s="90" t="s">
        <v>60</v>
      </c>
      <c r="J11" s="90" t="s">
        <v>60</v>
      </c>
      <c r="K11" s="90" t="s">
        <v>60</v>
      </c>
      <c r="L11" s="90" t="s">
        <v>60</v>
      </c>
      <c r="M11" s="90" t="s">
        <v>60</v>
      </c>
      <c r="N11" s="90" t="s">
        <v>60</v>
      </c>
      <c r="O11" s="90" t="s">
        <v>60</v>
      </c>
      <c r="P11" s="90" t="s">
        <v>60</v>
      </c>
      <c r="Q11" s="50"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5">IF(AC11="","",AJ$5)</f>
        <v/>
      </c>
      <c r="AK11" s="63" t="str">
        <f t="shared" si="4"/>
        <v/>
      </c>
      <c r="AL11" s="63" t="str">
        <f t="shared" si="4"/>
        <v/>
      </c>
      <c r="AM11" s="63" t="str">
        <f t="shared" si="4"/>
        <v/>
      </c>
      <c r="AN11" s="63" t="str">
        <f t="shared" si="4"/>
        <v/>
      </c>
      <c r="AO11" s="63" t="str">
        <f t="shared" si="4"/>
        <v/>
      </c>
      <c r="AP11" s="19"/>
      <c r="AQ11" s="73">
        <f>IF(AJ11=0.02,0.02,0)</f>
        <v>0</v>
      </c>
      <c r="AR11" s="74">
        <f>SUM(AK11:AO11)</f>
        <v>0</v>
      </c>
      <c r="AS11" s="74">
        <f>AR11*R11</f>
        <v>0</v>
      </c>
      <c r="AT11" s="47"/>
    </row>
    <row r="12" spans="1:46" ht="280.25" x14ac:dyDescent="0.75">
      <c r="A12" s="64">
        <v>7</v>
      </c>
      <c r="B12" s="51" t="s">
        <v>70</v>
      </c>
      <c r="C12" s="58" t="s">
        <v>65</v>
      </c>
      <c r="D12" s="59" t="s">
        <v>94</v>
      </c>
      <c r="E12" s="56" t="s">
        <v>73</v>
      </c>
      <c r="F12" s="90" t="s">
        <v>60</v>
      </c>
      <c r="G12" s="90" t="s">
        <v>60</v>
      </c>
      <c r="H12" s="90" t="s">
        <v>60</v>
      </c>
      <c r="I12" s="90" t="s">
        <v>60</v>
      </c>
      <c r="J12" s="90" t="s">
        <v>60</v>
      </c>
      <c r="K12" s="90" t="s">
        <v>60</v>
      </c>
      <c r="L12" s="90" t="s">
        <v>60</v>
      </c>
      <c r="M12" s="90" t="s">
        <v>60</v>
      </c>
      <c r="N12" s="90" t="s">
        <v>60</v>
      </c>
      <c r="O12" s="90" t="s">
        <v>60</v>
      </c>
      <c r="P12" s="90" t="s">
        <v>60</v>
      </c>
      <c r="Q12" s="50"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4"/>
        <v/>
      </c>
      <c r="AL12" s="63" t="str">
        <f t="shared" si="4"/>
        <v/>
      </c>
      <c r="AM12" s="63" t="str">
        <f t="shared" si="4"/>
        <v/>
      </c>
      <c r="AN12" s="63" t="str">
        <f t="shared" si="4"/>
        <v/>
      </c>
      <c r="AO12" s="63" t="str">
        <f t="shared" si="4"/>
        <v/>
      </c>
      <c r="AP12" s="19"/>
      <c r="AQ12" s="80"/>
      <c r="AR12" s="74">
        <f>SUM(AK12:AO12)</f>
        <v>0</v>
      </c>
      <c r="AS12" s="74">
        <f>AR12*R12</f>
        <v>0</v>
      </c>
      <c r="AT12" s="47"/>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F8:H8"/>
    <mergeCell ref="I8:K8"/>
    <mergeCell ref="L8:N8"/>
    <mergeCell ref="O8:Q8"/>
    <mergeCell ref="AJ16:AL16"/>
    <mergeCell ref="AJ17:AL18"/>
    <mergeCell ref="X4:AA4"/>
    <mergeCell ref="AC4:AH4"/>
    <mergeCell ref="AJ4:AO4"/>
    <mergeCell ref="AQ4:AS4"/>
    <mergeCell ref="AC3:AH3"/>
    <mergeCell ref="AQ3:AR3"/>
    <mergeCell ref="F7:K7"/>
    <mergeCell ref="L7:Q7"/>
    <mergeCell ref="A1:R1"/>
    <mergeCell ref="T1:Y1"/>
    <mergeCell ref="E3:Q3"/>
    <mergeCell ref="T3:AA3"/>
  </mergeCells>
  <conditionalFormatting sqref="AD6:AH12">
    <cfRule type="cellIs" dxfId="0" priority="1"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22E93-2E0B-41B1-A173-E76245F8F010}">
  <sheetPr>
    <tabColor rgb="FFFFFF00"/>
  </sheetPr>
  <dimension ref="A2:E9"/>
  <sheetViews>
    <sheetView tabSelected="1" topLeftCell="A5" zoomScale="99" workbookViewId="0">
      <selection activeCell="B1" sqref="B1:E6"/>
    </sheetView>
  </sheetViews>
  <sheetFormatPr defaultColWidth="9.1328125" defaultRowHeight="14.75" x14ac:dyDescent="0.75"/>
  <cols>
    <col min="1" max="1" width="9.1328125" style="61"/>
    <col min="2" max="2" width="19.31640625" style="61" customWidth="1"/>
    <col min="3" max="5" width="22.7265625" style="61" customWidth="1"/>
    <col min="6" max="16384" width="9.1328125" style="61"/>
  </cols>
  <sheetData>
    <row r="2" spans="1:5" x14ac:dyDescent="0.75">
      <c r="B2" s="134" t="s">
        <v>95</v>
      </c>
      <c r="C2" s="135"/>
      <c r="D2" s="135"/>
      <c r="E2" s="136"/>
    </row>
    <row r="3" spans="1:5" x14ac:dyDescent="0.75">
      <c r="B3" s="139" t="s">
        <v>97</v>
      </c>
      <c r="C3" s="140" t="s">
        <v>99</v>
      </c>
      <c r="D3" s="140" t="s">
        <v>100</v>
      </c>
      <c r="E3" s="140" t="s">
        <v>101</v>
      </c>
    </row>
    <row r="4" spans="1:5" ht="236" x14ac:dyDescent="0.75">
      <c r="B4" s="141" t="s">
        <v>34</v>
      </c>
      <c r="C4" s="142" t="s">
        <v>108</v>
      </c>
      <c r="D4" s="142" t="s">
        <v>110</v>
      </c>
      <c r="E4" s="142" t="s">
        <v>109</v>
      </c>
    </row>
    <row r="5" spans="1:5" ht="29.5" x14ac:dyDescent="0.75">
      <c r="B5" s="141" t="s">
        <v>77</v>
      </c>
      <c r="C5" s="137" t="s">
        <v>102</v>
      </c>
      <c r="D5" s="137" t="s">
        <v>104</v>
      </c>
      <c r="E5" s="138" t="s">
        <v>103</v>
      </c>
    </row>
    <row r="6" spans="1:5" ht="265.5" x14ac:dyDescent="0.75">
      <c r="B6" s="141" t="s">
        <v>98</v>
      </c>
      <c r="C6" s="143" t="s">
        <v>105</v>
      </c>
      <c r="D6" s="143" t="s">
        <v>106</v>
      </c>
      <c r="E6" s="143" t="s">
        <v>107</v>
      </c>
    </row>
    <row r="8" spans="1:5" x14ac:dyDescent="0.75">
      <c r="B8" s="134" t="s">
        <v>96</v>
      </c>
      <c r="C8" s="135"/>
      <c r="D8" s="135"/>
      <c r="E8" s="136"/>
    </row>
    <row r="9" spans="1:5" ht="252" customHeight="1" x14ac:dyDescent="0.75">
      <c r="A9" s="133"/>
      <c r="B9" s="130" t="s">
        <v>111</v>
      </c>
      <c r="C9" s="131"/>
      <c r="D9" s="131"/>
      <c r="E9" s="132"/>
    </row>
  </sheetData>
  <mergeCells count="3">
    <mergeCell ref="B2:E2"/>
    <mergeCell ref="B8:E8"/>
    <mergeCell ref="B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AP67"/>
  <sheetViews>
    <sheetView showGridLines="0" topLeftCell="A2" zoomScale="85" zoomScaleNormal="85" zoomScaleSheetLayoutView="80" zoomScalePageLayoutView="85" workbookViewId="0">
      <selection activeCell="B60" sqref="B60"/>
    </sheetView>
  </sheetViews>
  <sheetFormatPr defaultColWidth="11.26953125" defaultRowHeight="13.5" x14ac:dyDescent="0.7"/>
  <cols>
    <col min="1" max="1" width="10.7265625" style="9" customWidth="1"/>
    <col min="2" max="4" width="27.40625" style="9" customWidth="1"/>
    <col min="5" max="5" width="28.26953125" style="9" customWidth="1"/>
    <col min="6" max="7" width="5.54296875" style="9" customWidth="1"/>
    <col min="8" max="8" width="28.26953125" style="9" customWidth="1"/>
    <col min="9" max="9" width="14.54296875" style="9" customWidth="1"/>
    <col min="10" max="10" width="3.40625" style="9" customWidth="1"/>
    <col min="11" max="11" width="44.54296875" style="9" customWidth="1"/>
    <col min="12" max="12" width="12.26953125" style="9" bestFit="1" customWidth="1"/>
    <col min="13" max="13" width="5" style="9" bestFit="1" customWidth="1"/>
    <col min="14" max="14" width="6" style="9" bestFit="1" customWidth="1"/>
    <col min="15" max="18" width="3.40625" style="9" customWidth="1"/>
    <col min="19" max="19" width="12.26953125" style="9" customWidth="1"/>
    <col min="20" max="20" width="12.54296875" style="9" customWidth="1"/>
    <col min="21" max="21" width="3.26953125" style="9" customWidth="1"/>
    <col min="22" max="22" width="13.26953125" style="9" customWidth="1"/>
    <col min="23" max="23" width="3" style="11" customWidth="1"/>
    <col min="24" max="24" width="13" style="9" customWidth="1"/>
    <col min="25" max="25" width="10.26953125" style="9" customWidth="1"/>
    <col min="26" max="26" width="19.54296875" style="9" customWidth="1"/>
    <col min="27" max="27" width="10.26953125" style="9" customWidth="1"/>
    <col min="28" max="28" width="3.26953125" style="9" customWidth="1"/>
    <col min="29" max="34" width="11.26953125" style="9"/>
    <col min="35" max="35" width="3.26953125" style="9" customWidth="1"/>
    <col min="36" max="37" width="11.26953125" style="9"/>
    <col min="38" max="38" width="12" style="9" customWidth="1"/>
    <col min="39" max="40" width="16" style="9" bestFit="1" customWidth="1"/>
    <col min="41" max="41" width="12" style="9" bestFit="1" customWidth="1"/>
    <col min="42" max="42" width="11.26953125" style="9"/>
    <col min="43" max="43" width="11.26953125" style="9" customWidth="1"/>
    <col min="44" max="16384" width="11.26953125" style="9"/>
  </cols>
  <sheetData>
    <row r="1" spans="1:42" ht="73.5" customHeight="1" thickBot="1" x14ac:dyDescent="0.85">
      <c r="A1" s="102" t="s">
        <v>2</v>
      </c>
      <c r="B1" s="103"/>
      <c r="C1" s="103"/>
      <c r="D1" s="103"/>
      <c r="E1" s="103"/>
      <c r="F1" s="103"/>
      <c r="G1" s="103"/>
      <c r="H1" s="103"/>
      <c r="I1" s="103"/>
      <c r="J1" s="103"/>
      <c r="K1" s="103"/>
      <c r="L1" s="103"/>
      <c r="M1" s="103"/>
      <c r="N1" s="103"/>
      <c r="O1" s="103"/>
      <c r="P1" s="103"/>
      <c r="Q1" s="103"/>
      <c r="R1" s="103"/>
      <c r="S1" s="104"/>
      <c r="T1" s="100"/>
      <c r="U1" s="101"/>
      <c r="V1" s="101"/>
      <c r="W1" s="101"/>
      <c r="X1" s="101"/>
      <c r="Y1" s="101"/>
      <c r="Z1" s="7"/>
      <c r="AA1" s="7"/>
      <c r="AB1" s="7"/>
      <c r="AC1" s="7"/>
      <c r="AD1" s="7"/>
      <c r="AE1" s="7"/>
      <c r="AF1" s="7"/>
      <c r="AG1" s="7"/>
      <c r="AH1" s="7"/>
      <c r="AI1" s="7"/>
      <c r="AJ1" s="7"/>
      <c r="AK1" s="7"/>
      <c r="AL1" s="7"/>
      <c r="AM1" s="7"/>
      <c r="AN1" s="7"/>
      <c r="AO1" s="7"/>
      <c r="AP1" s="8"/>
    </row>
    <row r="2" spans="1:42" ht="16" x14ac:dyDescent="0.8">
      <c r="A2" s="10"/>
    </row>
    <row r="3" spans="1:42" x14ac:dyDescent="0.7">
      <c r="A3" s="12"/>
      <c r="B3" s="12"/>
    </row>
    <row r="4" spans="1:42" x14ac:dyDescent="0.7">
      <c r="A4" s="12"/>
      <c r="B4" s="39" t="s">
        <v>3</v>
      </c>
    </row>
    <row r="5" spans="1:42" ht="7.5" customHeight="1" x14ac:dyDescent="0.7">
      <c r="A5" s="13"/>
    </row>
    <row r="6" spans="1:42" ht="7.5" customHeight="1" x14ac:dyDescent="0.7"/>
    <row r="7" spans="1:42" ht="7.5" customHeight="1" x14ac:dyDescent="0.7"/>
    <row r="8" spans="1:42" ht="42" customHeight="1" x14ac:dyDescent="0.75">
      <c r="B8" s="20" t="s">
        <v>4</v>
      </c>
      <c r="C8" s="14"/>
      <c r="D8" s="14"/>
      <c r="E8" s="14"/>
      <c r="F8" s="14"/>
      <c r="G8" s="14"/>
      <c r="H8" s="14"/>
      <c r="I8" s="14"/>
      <c r="J8" s="14"/>
      <c r="K8" s="14"/>
      <c r="L8" s="14"/>
      <c r="M8" s="14"/>
      <c r="N8" s="14"/>
      <c r="O8" s="14"/>
      <c r="P8" s="14"/>
      <c r="Q8" s="14"/>
      <c r="R8" s="14"/>
      <c r="S8" s="15"/>
    </row>
    <row r="11" spans="1:42" ht="44.15" customHeight="1" x14ac:dyDescent="0.7">
      <c r="B11" s="31" t="s">
        <v>5</v>
      </c>
      <c r="C11" s="31" t="s">
        <v>6</v>
      </c>
      <c r="D11" s="31" t="s">
        <v>85</v>
      </c>
      <c r="E11" s="40" t="s">
        <v>86</v>
      </c>
    </row>
    <row r="13" spans="1:42" ht="14.15" customHeight="1" x14ac:dyDescent="0.7">
      <c r="B13" s="96" t="s">
        <v>7</v>
      </c>
      <c r="C13" s="16" t="s">
        <v>8</v>
      </c>
      <c r="D13" s="32">
        <f>Jan!AN17</f>
        <v>0</v>
      </c>
      <c r="E13" s="93">
        <f>Jan!AO17</f>
        <v>0</v>
      </c>
    </row>
    <row r="14" spans="1:42" ht="14.15" customHeight="1" x14ac:dyDescent="0.7">
      <c r="B14" s="97"/>
      <c r="C14" s="38" t="s">
        <v>9</v>
      </c>
      <c r="D14" s="32">
        <f>Jan!AN18</f>
        <v>0</v>
      </c>
      <c r="E14" s="93">
        <f>Jan!AO18</f>
        <v>0</v>
      </c>
    </row>
    <row r="15" spans="1:42" ht="14.15" customHeight="1" x14ac:dyDescent="0.7"/>
    <row r="16" spans="1:42" ht="14.75" x14ac:dyDescent="0.7">
      <c r="B16" s="96" t="s">
        <v>10</v>
      </c>
      <c r="C16" s="16" t="s">
        <v>8</v>
      </c>
      <c r="D16" s="32">
        <f>Feb!AN17</f>
        <v>0</v>
      </c>
      <c r="E16" s="93">
        <f>Feb!AO17</f>
        <v>0</v>
      </c>
    </row>
    <row r="17" spans="2:5" ht="14.75" x14ac:dyDescent="0.7">
      <c r="B17" s="97"/>
      <c r="C17" s="38" t="s">
        <v>9</v>
      </c>
      <c r="D17" s="32">
        <f>Feb!AN18</f>
        <v>0</v>
      </c>
      <c r="E17" s="93">
        <f>Feb!AO18</f>
        <v>0</v>
      </c>
    </row>
    <row r="19" spans="2:5" ht="14.75" x14ac:dyDescent="0.7">
      <c r="B19" s="96" t="s">
        <v>11</v>
      </c>
      <c r="C19" s="16" t="s">
        <v>8</v>
      </c>
      <c r="D19" s="32">
        <f>Mar!AN17</f>
        <v>0</v>
      </c>
      <c r="E19" s="93">
        <f>Mar!AO17</f>
        <v>0</v>
      </c>
    </row>
    <row r="20" spans="2:5" ht="14.75" x14ac:dyDescent="0.7">
      <c r="B20" s="97"/>
      <c r="C20" s="38" t="s">
        <v>9</v>
      </c>
      <c r="D20" s="32">
        <f>Mar!AN18</f>
        <v>0</v>
      </c>
      <c r="E20" s="93">
        <f>Mar!AO18</f>
        <v>0</v>
      </c>
    </row>
    <row r="22" spans="2:5" ht="14.75" x14ac:dyDescent="0.7">
      <c r="B22" s="98" t="s">
        <v>12</v>
      </c>
      <c r="C22" s="16" t="s">
        <v>8</v>
      </c>
      <c r="D22" s="32">
        <f>Apr!AN17</f>
        <v>0</v>
      </c>
      <c r="E22" s="93">
        <f>Apr!AO17</f>
        <v>0</v>
      </c>
    </row>
    <row r="23" spans="2:5" ht="14.75" x14ac:dyDescent="0.7">
      <c r="B23" s="99"/>
      <c r="C23" s="38" t="s">
        <v>9</v>
      </c>
      <c r="D23" s="32">
        <f>Apr!AN18</f>
        <v>0</v>
      </c>
      <c r="E23" s="93">
        <f>Apr!AO18</f>
        <v>0</v>
      </c>
    </row>
    <row r="24" spans="2:5" x14ac:dyDescent="0.7">
      <c r="B24" s="92"/>
    </row>
    <row r="25" spans="2:5" ht="14.75" x14ac:dyDescent="0.7">
      <c r="B25" s="98" t="s">
        <v>13</v>
      </c>
      <c r="C25" s="16" t="s">
        <v>8</v>
      </c>
      <c r="D25" s="32">
        <f>May!AN17</f>
        <v>0</v>
      </c>
      <c r="E25" s="93">
        <f>May!AO17</f>
        <v>0</v>
      </c>
    </row>
    <row r="26" spans="2:5" ht="14.75" x14ac:dyDescent="0.7">
      <c r="B26" s="99"/>
      <c r="C26" s="38" t="s">
        <v>9</v>
      </c>
      <c r="D26" s="32">
        <f>May!AN18</f>
        <v>0</v>
      </c>
      <c r="E26" s="93">
        <f>May!AO18</f>
        <v>0</v>
      </c>
    </row>
    <row r="27" spans="2:5" x14ac:dyDescent="0.7">
      <c r="B27" s="92"/>
    </row>
    <row r="28" spans="2:5" ht="14.75" x14ac:dyDescent="0.7">
      <c r="B28" s="98" t="s">
        <v>14</v>
      </c>
      <c r="C28" s="16" t="s">
        <v>8</v>
      </c>
      <c r="D28" s="32">
        <f>Jun!AN17</f>
        <v>0</v>
      </c>
      <c r="E28" s="93">
        <f>Jun!AO17</f>
        <v>0</v>
      </c>
    </row>
    <row r="29" spans="2:5" ht="14.75" x14ac:dyDescent="0.7">
      <c r="B29" s="99"/>
      <c r="C29" s="38" t="s">
        <v>9</v>
      </c>
      <c r="D29" s="32">
        <f>Jun!AN18</f>
        <v>0</v>
      </c>
      <c r="E29" s="93">
        <f>Jun!AO18</f>
        <v>0</v>
      </c>
    </row>
    <row r="31" spans="2:5" ht="14.75" x14ac:dyDescent="0.7">
      <c r="B31" s="96" t="s">
        <v>15</v>
      </c>
      <c r="C31" s="16" t="s">
        <v>8</v>
      </c>
      <c r="D31" s="32">
        <f>Jul!AN17</f>
        <v>0</v>
      </c>
      <c r="E31" s="93">
        <f>Jul!AO17</f>
        <v>0</v>
      </c>
    </row>
    <row r="32" spans="2:5" ht="14.75" x14ac:dyDescent="0.7">
      <c r="B32" s="97"/>
      <c r="C32" s="38" t="s">
        <v>9</v>
      </c>
      <c r="D32" s="32">
        <f>Jul!AN18</f>
        <v>0</v>
      </c>
      <c r="E32" s="93">
        <f>Jul!AO18</f>
        <v>0</v>
      </c>
    </row>
    <row r="34" spans="2:5" ht="14.75" x14ac:dyDescent="0.7">
      <c r="B34" s="96" t="s">
        <v>16</v>
      </c>
      <c r="C34" s="16" t="s">
        <v>8</v>
      </c>
      <c r="D34" s="32">
        <f>Aug!AN17</f>
        <v>0</v>
      </c>
      <c r="E34" s="93">
        <f>Aug!AO17</f>
        <v>0</v>
      </c>
    </row>
    <row r="35" spans="2:5" ht="14.75" x14ac:dyDescent="0.7">
      <c r="B35" s="97"/>
      <c r="C35" s="38" t="s">
        <v>9</v>
      </c>
      <c r="D35" s="32">
        <f>Aug!AN18</f>
        <v>0</v>
      </c>
      <c r="E35" s="93">
        <f>Aug!AO18</f>
        <v>0</v>
      </c>
    </row>
    <row r="37" spans="2:5" ht="14.75" x14ac:dyDescent="0.7">
      <c r="B37" s="96" t="s">
        <v>17</v>
      </c>
      <c r="C37" s="16" t="s">
        <v>8</v>
      </c>
      <c r="D37" s="32">
        <f>Sep!AN17</f>
        <v>0</v>
      </c>
      <c r="E37" s="93">
        <f>Sep!AO17</f>
        <v>0</v>
      </c>
    </row>
    <row r="38" spans="2:5" ht="14.75" x14ac:dyDescent="0.7">
      <c r="B38" s="97"/>
      <c r="C38" s="38" t="s">
        <v>9</v>
      </c>
      <c r="D38" s="32">
        <f>Sep!AN18</f>
        <v>0</v>
      </c>
      <c r="E38" s="93">
        <f>Sep!AO18</f>
        <v>0</v>
      </c>
    </row>
    <row r="40" spans="2:5" ht="14.75" x14ac:dyDescent="0.7">
      <c r="B40" s="96" t="s">
        <v>18</v>
      </c>
      <c r="C40" s="16" t="s">
        <v>8</v>
      </c>
      <c r="D40" s="32">
        <f>Oct!AN17</f>
        <v>0</v>
      </c>
      <c r="E40" s="93">
        <f>Oct!AO17</f>
        <v>0</v>
      </c>
    </row>
    <row r="41" spans="2:5" ht="14.75" x14ac:dyDescent="0.7">
      <c r="B41" s="97"/>
      <c r="C41" s="38" t="s">
        <v>9</v>
      </c>
      <c r="D41" s="32">
        <f>Oct!AN18</f>
        <v>0</v>
      </c>
      <c r="E41" s="93">
        <f>Oct!AO18</f>
        <v>0</v>
      </c>
    </row>
    <row r="43" spans="2:5" ht="14.75" x14ac:dyDescent="0.7">
      <c r="B43" s="96" t="s">
        <v>19</v>
      </c>
      <c r="C43" s="16" t="s">
        <v>8</v>
      </c>
      <c r="D43" s="32">
        <f>Nov!AN17</f>
        <v>0</v>
      </c>
      <c r="E43" s="93">
        <f>Nov!AO17</f>
        <v>0</v>
      </c>
    </row>
    <row r="44" spans="2:5" ht="14.75" x14ac:dyDescent="0.7">
      <c r="B44" s="97"/>
      <c r="C44" s="38" t="s">
        <v>9</v>
      </c>
      <c r="D44" s="32">
        <f>Nov!AN18</f>
        <v>0</v>
      </c>
      <c r="E44" s="93">
        <f>Nov!AO18</f>
        <v>0</v>
      </c>
    </row>
    <row r="46" spans="2:5" ht="14.75" x14ac:dyDescent="0.7">
      <c r="B46" s="96" t="s">
        <v>20</v>
      </c>
      <c r="C46" s="16" t="s">
        <v>8</v>
      </c>
      <c r="D46" s="32">
        <f>Dec!AN17</f>
        <v>0</v>
      </c>
      <c r="E46" s="93">
        <f>Dec!AO17</f>
        <v>0</v>
      </c>
    </row>
    <row r="47" spans="2:5" ht="14.75" x14ac:dyDescent="0.7">
      <c r="B47" s="97"/>
      <c r="C47" s="38" t="s">
        <v>9</v>
      </c>
      <c r="D47" s="32">
        <f>Dec!AN18</f>
        <v>0</v>
      </c>
      <c r="E47" s="93">
        <f>Dec!AO18</f>
        <v>0</v>
      </c>
    </row>
    <row r="52" spans="2:17" x14ac:dyDescent="0.7">
      <c r="C52" s="20" t="s">
        <v>21</v>
      </c>
      <c r="H52" s="20" t="s">
        <v>22</v>
      </c>
    </row>
    <row r="53" spans="2:17" ht="43.5" customHeight="1" x14ac:dyDescent="0.7">
      <c r="C53" s="31" t="s">
        <v>23</v>
      </c>
      <c r="D53" s="31" t="s">
        <v>83</v>
      </c>
      <c r="E53" s="40" t="s">
        <v>84</v>
      </c>
      <c r="H53" s="94" t="s">
        <v>87</v>
      </c>
      <c r="I53" s="53">
        <f>Jan!AS3+Feb!AS3+Mar!AS3+Apr!AS3+May!AS3+Jun!AS3+Jul!AS3+Aug!AS3+Sep!AS3+Oct!AS3+Nov!AS3+Dec!AS3</f>
        <v>0</v>
      </c>
      <c r="K53" s="45"/>
    </row>
    <row r="54" spans="2:17" x14ac:dyDescent="0.7">
      <c r="H54" s="43"/>
      <c r="I54" s="43"/>
    </row>
    <row r="55" spans="2:17" ht="14.75" x14ac:dyDescent="0.7">
      <c r="C55" s="16" t="s">
        <v>8</v>
      </c>
      <c r="D55" s="52">
        <f>AVERAGE(D13,D16,D19,D22,D25,D28,D31,D34,D37,D40,D43,D46)</f>
        <v>0</v>
      </c>
      <c r="E55" s="93">
        <f>SUM(E13,E16,E19,E22,E25,E28,E31,E34,E37,E40,E43,E46)</f>
        <v>0</v>
      </c>
      <c r="H55" s="33">
        <f>E55</f>
        <v>0</v>
      </c>
      <c r="I55" s="20" t="s">
        <v>24</v>
      </c>
    </row>
    <row r="56" spans="2:17" ht="14.75" x14ac:dyDescent="0.7">
      <c r="C56" s="38" t="s">
        <v>9</v>
      </c>
      <c r="D56" s="52">
        <f>AVERAGE(D14,D17,D20,D23,D26,D29,D32,D35,D38,D41,D44,D47)</f>
        <v>0</v>
      </c>
      <c r="E56" s="93">
        <f>SUM(E14,E17,E20,E23,E26,E29,E32,E35,E38,E41,E44,E47)</f>
        <v>0</v>
      </c>
      <c r="H56" s="33">
        <f>IF(-E56&lt;(I53*0.05),-E56,(I53*0.05))</f>
        <v>0</v>
      </c>
      <c r="I56" s="20" t="s">
        <v>25</v>
      </c>
    </row>
    <row r="57" spans="2:17" ht="83.15" customHeight="1" x14ac:dyDescent="0.7">
      <c r="E57" s="44" t="s">
        <v>26</v>
      </c>
    </row>
    <row r="60" spans="2:17" ht="12" customHeight="1" x14ac:dyDescent="0.7"/>
    <row r="62" spans="2:17" x14ac:dyDescent="0.7">
      <c r="B62" s="9" t="s">
        <v>27</v>
      </c>
      <c r="E62" s="34"/>
      <c r="F62" s="34"/>
      <c r="G62" s="34"/>
      <c r="H62" s="34"/>
      <c r="I62" s="34"/>
      <c r="J62" s="34"/>
      <c r="K62" s="34"/>
      <c r="L62" s="34"/>
      <c r="M62" s="34"/>
      <c r="N62" s="34"/>
      <c r="O62" s="34"/>
      <c r="P62" s="34"/>
      <c r="Q62" s="34"/>
    </row>
    <row r="63" spans="2:17" ht="21" customHeight="1" x14ac:dyDescent="0.7"/>
    <row r="64" spans="2:17" x14ac:dyDescent="0.7">
      <c r="B64" s="9" t="s">
        <v>28</v>
      </c>
      <c r="E64" s="34"/>
      <c r="F64" s="34"/>
      <c r="G64" s="34"/>
      <c r="H64" s="34"/>
      <c r="I64" s="34"/>
      <c r="J64" s="34"/>
      <c r="K64" s="34"/>
      <c r="L64" s="34"/>
      <c r="M64" s="34"/>
      <c r="N64" s="34"/>
      <c r="O64" s="34"/>
      <c r="P64" s="34"/>
      <c r="Q64" s="34"/>
    </row>
    <row r="65" spans="2:23" ht="21" customHeight="1" x14ac:dyDescent="0.7">
      <c r="T65" s="35"/>
      <c r="U65" s="35"/>
    </row>
    <row r="66" spans="2:23" x14ac:dyDescent="0.7">
      <c r="B66" s="9" t="s">
        <v>29</v>
      </c>
      <c r="E66" s="34"/>
      <c r="F66" s="34"/>
      <c r="G66" s="34"/>
      <c r="H66" s="34"/>
      <c r="I66" s="34"/>
      <c r="J66" s="34"/>
      <c r="K66" s="34"/>
      <c r="L66" s="34"/>
      <c r="M66" s="34"/>
      <c r="N66" s="34"/>
      <c r="O66" s="34"/>
      <c r="P66" s="34"/>
      <c r="Q66" s="34"/>
      <c r="T66" s="36"/>
      <c r="U66" s="37"/>
    </row>
    <row r="67" spans="2:23" ht="21" customHeight="1" x14ac:dyDescent="0.7">
      <c r="W67" s="9"/>
    </row>
  </sheetData>
  <mergeCells count="14">
    <mergeCell ref="T1:Y1"/>
    <mergeCell ref="B22:B23"/>
    <mergeCell ref="B13:B14"/>
    <mergeCell ref="B16:B17"/>
    <mergeCell ref="B19:B20"/>
    <mergeCell ref="A1:S1"/>
    <mergeCell ref="B43:B44"/>
    <mergeCell ref="B46:B47"/>
    <mergeCell ref="B25:B26"/>
    <mergeCell ref="B28:B29"/>
    <mergeCell ref="B31:B32"/>
    <mergeCell ref="B34:B35"/>
    <mergeCell ref="B37:B38"/>
    <mergeCell ref="B40:B41"/>
  </mergeCells>
  <pageMargins left="0.31496062992125984" right="0.31496062992125984" top="0.59055118110236227" bottom="0.59055118110236227" header="0.31496062992125984" footer="0.31496062992125984"/>
  <pageSetup paperSize="9" scale="27" orientation="landscape" r:id="rId1"/>
  <headerFooter alignWithMargins="0">
    <oddHeader>&amp;CESM Soft Services
Key Performance Indicators&amp;R&amp;"Calibri"&amp;10&amp;K000000Internal Use&amp;1#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017F3-7173-4D6D-B36A-6B609AC03989}">
  <sheetPr>
    <tabColor theme="3"/>
    <pageSetUpPr fitToPage="1"/>
  </sheetPr>
  <dimension ref="A1:AT28"/>
  <sheetViews>
    <sheetView showGridLines="0" topLeftCell="B5" zoomScale="74" zoomScaleNormal="55" zoomScaleSheetLayoutView="80" zoomScalePageLayoutView="40" workbookViewId="0">
      <selection activeCell="D12" sqref="D12"/>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41" t="s">
        <v>40</v>
      </c>
      <c r="G5" s="42" t="s">
        <v>41</v>
      </c>
      <c r="H5" s="42" t="s">
        <v>42</v>
      </c>
      <c r="I5" s="42" t="s">
        <v>43</v>
      </c>
      <c r="J5" s="42" t="s">
        <v>13</v>
      </c>
      <c r="K5" s="42" t="s">
        <v>44</v>
      </c>
      <c r="L5" s="42" t="s">
        <v>45</v>
      </c>
      <c r="M5" s="42" t="s">
        <v>46</v>
      </c>
      <c r="N5" s="42" t="s">
        <v>47</v>
      </c>
      <c r="O5" s="42" t="s">
        <v>48</v>
      </c>
      <c r="P5" s="42" t="s">
        <v>49</v>
      </c>
      <c r="Q5" s="42"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88</v>
      </c>
      <c r="E6" s="56" t="s">
        <v>73</v>
      </c>
      <c r="F6" s="50" t="s">
        <v>60</v>
      </c>
      <c r="G6" s="51" t="s">
        <v>60</v>
      </c>
      <c r="H6" s="51" t="s">
        <v>60</v>
      </c>
      <c r="I6" s="51" t="s">
        <v>60</v>
      </c>
      <c r="J6" s="51" t="s">
        <v>60</v>
      </c>
      <c r="K6" s="51" t="s">
        <v>60</v>
      </c>
      <c r="L6" s="51" t="s">
        <v>60</v>
      </c>
      <c r="M6" s="51" t="s">
        <v>60</v>
      </c>
      <c r="N6" s="51" t="s">
        <v>60</v>
      </c>
      <c r="O6" s="51" t="s">
        <v>60</v>
      </c>
      <c r="P6" s="51" t="s">
        <v>60</v>
      </c>
      <c r="Q6" s="51"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6"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05" t="s">
        <v>60</v>
      </c>
      <c r="G7" s="106"/>
      <c r="H7" s="106"/>
      <c r="I7" s="106"/>
      <c r="J7" s="106"/>
      <c r="K7" s="107"/>
      <c r="L7" s="105" t="s">
        <v>60</v>
      </c>
      <c r="M7" s="106"/>
      <c r="N7" s="106"/>
      <c r="O7" s="106"/>
      <c r="P7" s="106"/>
      <c r="Q7" s="107"/>
      <c r="R7" s="60">
        <v>0.05</v>
      </c>
      <c r="S7" s="19"/>
      <c r="T7" s="80"/>
      <c r="U7" s="17"/>
      <c r="V7" s="65">
        <v>0</v>
      </c>
      <c r="W7" s="17"/>
      <c r="X7" s="66">
        <v>1</v>
      </c>
      <c r="Y7" s="65">
        <v>2</v>
      </c>
      <c r="Z7" s="65">
        <v>3</v>
      </c>
      <c r="AA7" s="67">
        <v>3</v>
      </c>
      <c r="AB7" s="19"/>
      <c r="AC7" s="86"/>
      <c r="AD7" s="87"/>
      <c r="AE7" s="87"/>
      <c r="AF7" s="87"/>
      <c r="AG7" s="87"/>
      <c r="AH7" s="87"/>
      <c r="AI7" s="19"/>
      <c r="AJ7" s="80"/>
      <c r="AK7" s="81" t="str">
        <f t="shared" ref="AK7:AO9" si="1">IF(AD7="","",AK$5)</f>
        <v/>
      </c>
      <c r="AL7" s="81" t="str">
        <f t="shared" si="1"/>
        <v/>
      </c>
      <c r="AM7" s="81" t="str">
        <f t="shared" si="1"/>
        <v/>
      </c>
      <c r="AN7" s="81" t="str">
        <f t="shared" si="1"/>
        <v/>
      </c>
      <c r="AO7" s="81" t="str">
        <f t="shared" si="1"/>
        <v/>
      </c>
      <c r="AP7" s="19"/>
      <c r="AQ7" s="80"/>
      <c r="AR7" s="82"/>
      <c r="AS7" s="82"/>
      <c r="AT7" s="47"/>
    </row>
    <row r="8" spans="1:46" ht="88.5" x14ac:dyDescent="0.75">
      <c r="A8" s="64">
        <v>3</v>
      </c>
      <c r="B8" s="51" t="s">
        <v>70</v>
      </c>
      <c r="C8" s="54" t="s">
        <v>69</v>
      </c>
      <c r="D8" s="55" t="s">
        <v>67</v>
      </c>
      <c r="E8" s="56" t="s">
        <v>75</v>
      </c>
      <c r="F8" s="105" t="s">
        <v>60</v>
      </c>
      <c r="G8" s="106"/>
      <c r="H8" s="107"/>
      <c r="I8" s="105" t="s">
        <v>60</v>
      </c>
      <c r="J8" s="106"/>
      <c r="K8" s="107"/>
      <c r="L8" s="105" t="s">
        <v>60</v>
      </c>
      <c r="M8" s="106"/>
      <c r="N8" s="107"/>
      <c r="O8" s="105" t="s">
        <v>60</v>
      </c>
      <c r="P8" s="106"/>
      <c r="Q8" s="107"/>
      <c r="R8" s="60">
        <v>0.05</v>
      </c>
      <c r="S8" s="19"/>
      <c r="T8" s="80"/>
      <c r="U8" s="17"/>
      <c r="V8" s="65">
        <v>0</v>
      </c>
      <c r="W8" s="17"/>
      <c r="X8" s="66">
        <v>1</v>
      </c>
      <c r="Y8" s="65">
        <v>2</v>
      </c>
      <c r="Z8" s="65">
        <v>3</v>
      </c>
      <c r="AA8" s="67">
        <v>3</v>
      </c>
      <c r="AB8" s="19"/>
      <c r="AC8" s="86"/>
      <c r="AD8" s="87"/>
      <c r="AE8" s="87"/>
      <c r="AF8" s="87"/>
      <c r="AG8" s="87"/>
      <c r="AH8" s="87"/>
      <c r="AI8" s="19"/>
      <c r="AJ8" s="80"/>
      <c r="AK8" s="81" t="str">
        <f t="shared" si="1"/>
        <v/>
      </c>
      <c r="AL8" s="81" t="str">
        <f t="shared" si="1"/>
        <v/>
      </c>
      <c r="AM8" s="81" t="str">
        <f t="shared" si="1"/>
        <v/>
      </c>
      <c r="AN8" s="81" t="str">
        <f t="shared" si="1"/>
        <v/>
      </c>
      <c r="AO8" s="81" t="str">
        <f t="shared" si="1"/>
        <v/>
      </c>
      <c r="AP8" s="19"/>
      <c r="AQ8" s="80"/>
      <c r="AR8" s="82"/>
      <c r="AS8" s="82"/>
      <c r="AT8" s="47"/>
    </row>
    <row r="9" spans="1:46" ht="145.5" customHeight="1" x14ac:dyDescent="0.75">
      <c r="A9" s="64">
        <v>4</v>
      </c>
      <c r="B9" s="51" t="s">
        <v>70</v>
      </c>
      <c r="C9" s="54" t="s">
        <v>62</v>
      </c>
      <c r="D9" s="55" t="s">
        <v>68</v>
      </c>
      <c r="E9" s="56" t="s">
        <v>73</v>
      </c>
      <c r="F9" s="50" t="s">
        <v>60</v>
      </c>
      <c r="G9" s="51" t="s">
        <v>60</v>
      </c>
      <c r="H9" s="51" t="s">
        <v>60</v>
      </c>
      <c r="I9" s="51" t="s">
        <v>60</v>
      </c>
      <c r="J9" s="51" t="s">
        <v>60</v>
      </c>
      <c r="K9" s="51" t="s">
        <v>60</v>
      </c>
      <c r="L9" s="51" t="s">
        <v>60</v>
      </c>
      <c r="M9" s="51" t="s">
        <v>60</v>
      </c>
      <c r="N9" s="51" t="s">
        <v>60</v>
      </c>
      <c r="O9" s="51" t="s">
        <v>60</v>
      </c>
      <c r="P9" s="51" t="s">
        <v>60</v>
      </c>
      <c r="Q9" s="51" t="s">
        <v>60</v>
      </c>
      <c r="R9" s="60">
        <v>0.1</v>
      </c>
      <c r="S9" s="19"/>
      <c r="T9" s="65">
        <v>0</v>
      </c>
      <c r="U9" s="17"/>
      <c r="V9" s="66">
        <v>1</v>
      </c>
      <c r="W9" s="17"/>
      <c r="X9" s="65">
        <v>2</v>
      </c>
      <c r="Y9" s="65">
        <v>3</v>
      </c>
      <c r="Z9" s="65">
        <v>4</v>
      </c>
      <c r="AA9" s="67">
        <v>4</v>
      </c>
      <c r="AB9" s="19"/>
      <c r="AC9" s="68"/>
      <c r="AD9" s="69"/>
      <c r="AE9" s="69"/>
      <c r="AF9" s="69"/>
      <c r="AG9" s="69"/>
      <c r="AH9" s="69"/>
      <c r="AI9" s="19"/>
      <c r="AJ9" s="63" t="str">
        <f t="shared" ref="AJ9" si="2">IF(AC9="","",AJ$5)</f>
        <v/>
      </c>
      <c r="AK9" s="63" t="str">
        <f t="shared" si="1"/>
        <v/>
      </c>
      <c r="AL9" s="63" t="str">
        <f t="shared" si="1"/>
        <v/>
      </c>
      <c r="AM9" s="63" t="str">
        <f t="shared" si="1"/>
        <v/>
      </c>
      <c r="AN9" s="63" t="str">
        <f t="shared" si="1"/>
        <v/>
      </c>
      <c r="AO9" s="63" t="str">
        <f t="shared" si="1"/>
        <v/>
      </c>
      <c r="AP9" s="19"/>
      <c r="AQ9" s="73">
        <f>IF(AJ9=0.02,0.02,0)</f>
        <v>0</v>
      </c>
      <c r="AR9" s="74">
        <f>SUM(AK9:AO9)</f>
        <v>0</v>
      </c>
      <c r="AS9" s="74">
        <f>AR9*R9</f>
        <v>0</v>
      </c>
      <c r="AT9" s="47"/>
    </row>
    <row r="10" spans="1:46" ht="206.5" x14ac:dyDescent="0.75">
      <c r="A10" s="64">
        <v>5</v>
      </c>
      <c r="B10" s="57" t="s">
        <v>71</v>
      </c>
      <c r="C10" s="58" t="s">
        <v>63</v>
      </c>
      <c r="D10" s="59" t="s">
        <v>90</v>
      </c>
      <c r="E10" s="56" t="s">
        <v>73</v>
      </c>
      <c r="F10" s="50" t="s">
        <v>60</v>
      </c>
      <c r="G10" s="51" t="s">
        <v>60</v>
      </c>
      <c r="H10" s="51" t="s">
        <v>60</v>
      </c>
      <c r="I10" s="51" t="s">
        <v>60</v>
      </c>
      <c r="J10" s="51" t="s">
        <v>60</v>
      </c>
      <c r="K10" s="51" t="s">
        <v>60</v>
      </c>
      <c r="L10" s="51" t="s">
        <v>60</v>
      </c>
      <c r="M10" s="51" t="s">
        <v>60</v>
      </c>
      <c r="N10" s="51" t="s">
        <v>60</v>
      </c>
      <c r="O10" s="51" t="s">
        <v>60</v>
      </c>
      <c r="P10" s="51" t="s">
        <v>60</v>
      </c>
      <c r="Q10" s="51"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0" si="3">IF(AD10="","",AK$5)</f>
        <v/>
      </c>
      <c r="AL10" s="63" t="str">
        <f t="shared" si="3"/>
        <v/>
      </c>
      <c r="AM10" s="63" t="str">
        <f t="shared" si="3"/>
        <v/>
      </c>
      <c r="AN10" s="63" t="str">
        <f>IF(AG10="","",AN$5)</f>
        <v/>
      </c>
      <c r="AO10" s="63" t="str">
        <f t="shared" si="3"/>
        <v/>
      </c>
      <c r="AP10" s="19"/>
      <c r="AQ10" s="73">
        <f>IF(AJ10=0.02,0.02,0)</f>
        <v>0</v>
      </c>
      <c r="AR10" s="74">
        <f>SUM(AK10:AO10)</f>
        <v>0</v>
      </c>
      <c r="AS10" s="74">
        <f>AR10*R10</f>
        <v>0</v>
      </c>
      <c r="AT10" s="47"/>
    </row>
    <row r="11" spans="1:46" ht="73.75" x14ac:dyDescent="0.75">
      <c r="A11" s="64">
        <v>6</v>
      </c>
      <c r="B11" s="57" t="s">
        <v>71</v>
      </c>
      <c r="C11" s="58" t="s">
        <v>64</v>
      </c>
      <c r="D11" s="62" t="s">
        <v>91</v>
      </c>
      <c r="E11" s="56" t="s">
        <v>73</v>
      </c>
      <c r="F11" s="50" t="s">
        <v>60</v>
      </c>
      <c r="G11" s="51" t="s">
        <v>60</v>
      </c>
      <c r="H11" s="51" t="s">
        <v>60</v>
      </c>
      <c r="I11" s="51" t="s">
        <v>60</v>
      </c>
      <c r="J11" s="51" t="s">
        <v>60</v>
      </c>
      <c r="K11" s="51" t="s">
        <v>60</v>
      </c>
      <c r="L11" s="51" t="s">
        <v>60</v>
      </c>
      <c r="M11" s="51" t="s">
        <v>60</v>
      </c>
      <c r="N11" s="51" t="s">
        <v>60</v>
      </c>
      <c r="O11" s="51" t="s">
        <v>60</v>
      </c>
      <c r="P11" s="51" t="s">
        <v>60</v>
      </c>
      <c r="Q11" s="51"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4">IF(AC11="","",AJ$5)</f>
        <v/>
      </c>
      <c r="AK11" s="63" t="str">
        <f t="shared" ref="AK11" si="5">IF(AD11="","",AK$5)</f>
        <v/>
      </c>
      <c r="AL11" s="63" t="str">
        <f t="shared" ref="AK11:AL12" si="6">IF(AE11="","",AL$5)</f>
        <v/>
      </c>
      <c r="AM11" s="63" t="str">
        <f t="shared" ref="AM11:AM12" si="7">IF(AF11="","",AM$5)</f>
        <v/>
      </c>
      <c r="AN11" s="63" t="str">
        <f t="shared" ref="AN11:AN12" si="8">IF(AG11="","",AN$5)</f>
        <v/>
      </c>
      <c r="AO11" s="63" t="str">
        <f t="shared" ref="AO11:AO12" si="9">IF(AH11="","",AO$5)</f>
        <v/>
      </c>
      <c r="AP11" s="19"/>
      <c r="AQ11" s="73">
        <f>IF(AJ11=0.02,0.02,0)</f>
        <v>0</v>
      </c>
      <c r="AR11" s="74">
        <f>SUM(AK11:AO11)</f>
        <v>0</v>
      </c>
      <c r="AS11" s="74">
        <f>AR11*R11</f>
        <v>0</v>
      </c>
      <c r="AT11" s="47"/>
    </row>
    <row r="12" spans="1:46" ht="295" x14ac:dyDescent="0.75">
      <c r="A12" s="64">
        <v>7</v>
      </c>
      <c r="B12" s="51" t="s">
        <v>70</v>
      </c>
      <c r="C12" s="58" t="s">
        <v>65</v>
      </c>
      <c r="D12" s="59" t="s">
        <v>93</v>
      </c>
      <c r="E12" s="56" t="s">
        <v>73</v>
      </c>
      <c r="F12" s="50" t="s">
        <v>60</v>
      </c>
      <c r="G12" s="51" t="s">
        <v>60</v>
      </c>
      <c r="H12" s="51" t="s">
        <v>60</v>
      </c>
      <c r="I12" s="51" t="s">
        <v>60</v>
      </c>
      <c r="J12" s="51" t="s">
        <v>60</v>
      </c>
      <c r="K12" s="51" t="s">
        <v>60</v>
      </c>
      <c r="L12" s="51" t="s">
        <v>60</v>
      </c>
      <c r="M12" s="51" t="s">
        <v>60</v>
      </c>
      <c r="N12" s="51" t="s">
        <v>60</v>
      </c>
      <c r="O12" s="51" t="s">
        <v>60</v>
      </c>
      <c r="P12" s="51" t="s">
        <v>60</v>
      </c>
      <c r="Q12" s="51"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6"/>
        <v/>
      </c>
      <c r="AL12" s="63" t="str">
        <f t="shared" ref="AL12" si="10">IF(AE12="","",AL$5)</f>
        <v/>
      </c>
      <c r="AM12" s="63" t="str">
        <f t="shared" si="7"/>
        <v/>
      </c>
      <c r="AN12" s="63" t="str">
        <f t="shared" si="8"/>
        <v/>
      </c>
      <c r="AO12" s="63" t="str">
        <f t="shared" si="9"/>
        <v/>
      </c>
      <c r="AP12" s="19"/>
      <c r="AQ12" s="80"/>
      <c r="AR12" s="74">
        <f>SUM(AK12:AO12)</f>
        <v>0</v>
      </c>
      <c r="AS12" s="74">
        <f>AR12*R12</f>
        <v>0</v>
      </c>
      <c r="AT12" s="47"/>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P16" s="11"/>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AJ16:AL16"/>
    <mergeCell ref="AJ17:AL18"/>
    <mergeCell ref="AC3:AH3"/>
    <mergeCell ref="AJ4:AO4"/>
    <mergeCell ref="X4:AA4"/>
    <mergeCell ref="AC4:AH4"/>
    <mergeCell ref="O8:Q8"/>
    <mergeCell ref="AQ3:AR3"/>
    <mergeCell ref="AQ4:AS4"/>
    <mergeCell ref="F8:H8"/>
    <mergeCell ref="I8:K8"/>
    <mergeCell ref="L8:N8"/>
    <mergeCell ref="A1:R1"/>
    <mergeCell ref="T1:Y1"/>
    <mergeCell ref="E3:Q3"/>
    <mergeCell ref="F7:K7"/>
    <mergeCell ref="L7:Q7"/>
    <mergeCell ref="T3:AA3"/>
  </mergeCells>
  <phoneticPr fontId="21" type="noConversion"/>
  <conditionalFormatting sqref="AD6:AH12">
    <cfRule type="cellIs" dxfId="11" priority="4"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FF63C-37CF-4249-B10A-1126E517AB38}">
  <sheetPr>
    <tabColor theme="3"/>
    <pageSetUpPr fitToPage="1"/>
  </sheetPr>
  <dimension ref="A1:AT28"/>
  <sheetViews>
    <sheetView showGridLines="0" topLeftCell="A5" zoomScale="75" zoomScaleNormal="55" zoomScaleSheetLayoutView="80" zoomScalePageLayoutView="40" workbookViewId="0">
      <selection activeCell="D12" sqref="A5:R12"/>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88" t="s">
        <v>40</v>
      </c>
      <c r="G5" s="91" t="s">
        <v>41</v>
      </c>
      <c r="H5" s="89" t="s">
        <v>42</v>
      </c>
      <c r="I5" s="89" t="s">
        <v>43</v>
      </c>
      <c r="J5" s="89" t="s">
        <v>13</v>
      </c>
      <c r="K5" s="89" t="s">
        <v>44</v>
      </c>
      <c r="L5" s="89" t="s">
        <v>45</v>
      </c>
      <c r="M5" s="89" t="s">
        <v>46</v>
      </c>
      <c r="N5" s="89" t="s">
        <v>47</v>
      </c>
      <c r="O5" s="89" t="s">
        <v>48</v>
      </c>
      <c r="P5" s="89" t="s">
        <v>49</v>
      </c>
      <c r="Q5" s="89"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89</v>
      </c>
      <c r="E6" s="56" t="s">
        <v>73</v>
      </c>
      <c r="F6" s="90" t="s">
        <v>60</v>
      </c>
      <c r="G6" s="50" t="s">
        <v>60</v>
      </c>
      <c r="H6" s="90" t="s">
        <v>60</v>
      </c>
      <c r="I6" s="90" t="s">
        <v>60</v>
      </c>
      <c r="J6" s="90" t="s">
        <v>60</v>
      </c>
      <c r="K6" s="90" t="s">
        <v>60</v>
      </c>
      <c r="L6" s="90" t="s">
        <v>60</v>
      </c>
      <c r="M6" s="90" t="s">
        <v>60</v>
      </c>
      <c r="N6" s="90" t="s">
        <v>60</v>
      </c>
      <c r="O6" s="90" t="s">
        <v>60</v>
      </c>
      <c r="P6" s="90" t="s">
        <v>60</v>
      </c>
      <c r="Q6" s="90"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6"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24" t="s">
        <v>60</v>
      </c>
      <c r="G7" s="125"/>
      <c r="H7" s="125"/>
      <c r="I7" s="125"/>
      <c r="J7" s="125"/>
      <c r="K7" s="126"/>
      <c r="L7" s="124" t="s">
        <v>60</v>
      </c>
      <c r="M7" s="125"/>
      <c r="N7" s="125"/>
      <c r="O7" s="125"/>
      <c r="P7" s="125"/>
      <c r="Q7" s="126"/>
      <c r="R7" s="60">
        <v>0.05</v>
      </c>
      <c r="S7" s="19"/>
      <c r="T7" s="80"/>
      <c r="U7" s="17"/>
      <c r="V7" s="65">
        <v>0</v>
      </c>
      <c r="W7" s="17"/>
      <c r="X7" s="66">
        <v>1</v>
      </c>
      <c r="Y7" s="65">
        <v>2</v>
      </c>
      <c r="Z7" s="65">
        <v>3</v>
      </c>
      <c r="AA7" s="67">
        <v>3</v>
      </c>
      <c r="AB7" s="19"/>
      <c r="AC7" s="86"/>
      <c r="AD7" s="87"/>
      <c r="AE7" s="87"/>
      <c r="AF7" s="87"/>
      <c r="AG7" s="87"/>
      <c r="AH7" s="87"/>
      <c r="AI7" s="19"/>
      <c r="AJ7" s="80"/>
      <c r="AK7" s="81" t="str">
        <f t="shared" ref="AK7:AO9" si="1">IF(AD7="","",AK$5)</f>
        <v/>
      </c>
      <c r="AL7" s="81" t="str">
        <f t="shared" si="1"/>
        <v/>
      </c>
      <c r="AM7" s="81" t="str">
        <f t="shared" si="1"/>
        <v/>
      </c>
      <c r="AN7" s="81" t="str">
        <f t="shared" si="1"/>
        <v/>
      </c>
      <c r="AO7" s="81" t="str">
        <f t="shared" si="1"/>
        <v/>
      </c>
      <c r="AP7" s="19"/>
      <c r="AQ7" s="80"/>
      <c r="AR7" s="82"/>
      <c r="AS7" s="82"/>
      <c r="AT7" s="47"/>
    </row>
    <row r="8" spans="1:46" ht="88.5" x14ac:dyDescent="0.75">
      <c r="A8" s="64">
        <v>3</v>
      </c>
      <c r="B8" s="51" t="s">
        <v>70</v>
      </c>
      <c r="C8" s="54" t="s">
        <v>69</v>
      </c>
      <c r="D8" s="55" t="s">
        <v>67</v>
      </c>
      <c r="E8" s="56" t="s">
        <v>75</v>
      </c>
      <c r="F8" s="124" t="s">
        <v>60</v>
      </c>
      <c r="G8" s="125"/>
      <c r="H8" s="126"/>
      <c r="I8" s="124" t="s">
        <v>60</v>
      </c>
      <c r="J8" s="125"/>
      <c r="K8" s="126"/>
      <c r="L8" s="124" t="s">
        <v>60</v>
      </c>
      <c r="M8" s="125"/>
      <c r="N8" s="126"/>
      <c r="O8" s="124" t="s">
        <v>60</v>
      </c>
      <c r="P8" s="125"/>
      <c r="Q8" s="126"/>
      <c r="R8" s="60">
        <v>0.05</v>
      </c>
      <c r="S8" s="19"/>
      <c r="T8" s="80"/>
      <c r="U8" s="17"/>
      <c r="V8" s="65">
        <v>0</v>
      </c>
      <c r="W8" s="17"/>
      <c r="X8" s="66">
        <v>1</v>
      </c>
      <c r="Y8" s="65">
        <v>2</v>
      </c>
      <c r="Z8" s="65">
        <v>3</v>
      </c>
      <c r="AA8" s="67">
        <v>3</v>
      </c>
      <c r="AB8" s="19"/>
      <c r="AC8" s="86"/>
      <c r="AD8" s="87"/>
      <c r="AE8" s="87"/>
      <c r="AF8" s="87"/>
      <c r="AG8" s="87"/>
      <c r="AH8" s="87"/>
      <c r="AI8" s="19"/>
      <c r="AJ8" s="80"/>
      <c r="AK8" s="81" t="str">
        <f t="shared" si="1"/>
        <v/>
      </c>
      <c r="AL8" s="81" t="str">
        <f t="shared" si="1"/>
        <v/>
      </c>
      <c r="AM8" s="81" t="str">
        <f t="shared" si="1"/>
        <v/>
      </c>
      <c r="AN8" s="81" t="str">
        <f t="shared" si="1"/>
        <v/>
      </c>
      <c r="AO8" s="81" t="str">
        <f t="shared" si="1"/>
        <v/>
      </c>
      <c r="AP8" s="19"/>
      <c r="AQ8" s="80"/>
      <c r="AR8" s="82"/>
      <c r="AS8" s="82"/>
      <c r="AT8" s="47"/>
    </row>
    <row r="9" spans="1:46" ht="145.5" customHeight="1" x14ac:dyDescent="0.75">
      <c r="A9" s="64">
        <v>4</v>
      </c>
      <c r="B9" s="51" t="s">
        <v>70</v>
      </c>
      <c r="C9" s="54" t="s">
        <v>62</v>
      </c>
      <c r="D9" s="55" t="s">
        <v>68</v>
      </c>
      <c r="E9" s="56" t="s">
        <v>73</v>
      </c>
      <c r="F9" s="90" t="s">
        <v>60</v>
      </c>
      <c r="G9" s="50" t="s">
        <v>60</v>
      </c>
      <c r="H9" s="90" t="s">
        <v>60</v>
      </c>
      <c r="I9" s="90" t="s">
        <v>60</v>
      </c>
      <c r="J9" s="90" t="s">
        <v>60</v>
      </c>
      <c r="K9" s="90" t="s">
        <v>60</v>
      </c>
      <c r="L9" s="90" t="s">
        <v>60</v>
      </c>
      <c r="M9" s="90" t="s">
        <v>60</v>
      </c>
      <c r="N9" s="90" t="s">
        <v>60</v>
      </c>
      <c r="O9" s="90" t="s">
        <v>60</v>
      </c>
      <c r="P9" s="90" t="s">
        <v>60</v>
      </c>
      <c r="Q9" s="90" t="s">
        <v>60</v>
      </c>
      <c r="R9" s="60">
        <v>0.1</v>
      </c>
      <c r="S9" s="19"/>
      <c r="T9" s="65">
        <v>0</v>
      </c>
      <c r="U9" s="17"/>
      <c r="V9" s="66">
        <v>1</v>
      </c>
      <c r="W9" s="17"/>
      <c r="X9" s="65">
        <v>2</v>
      </c>
      <c r="Y9" s="65">
        <v>3</v>
      </c>
      <c r="Z9" s="65">
        <v>4</v>
      </c>
      <c r="AA9" s="67">
        <v>4</v>
      </c>
      <c r="AB9" s="19"/>
      <c r="AC9" s="68"/>
      <c r="AD9" s="69"/>
      <c r="AE9" s="69"/>
      <c r="AF9" s="69"/>
      <c r="AG9" s="69"/>
      <c r="AH9" s="69"/>
      <c r="AI9" s="19"/>
      <c r="AJ9" s="63" t="str">
        <f t="shared" ref="AJ9" si="2">IF(AC9="","",AJ$5)</f>
        <v/>
      </c>
      <c r="AK9" s="63" t="str">
        <f t="shared" si="1"/>
        <v/>
      </c>
      <c r="AL9" s="63" t="str">
        <f t="shared" si="1"/>
        <v/>
      </c>
      <c r="AM9" s="63" t="str">
        <f t="shared" si="1"/>
        <v/>
      </c>
      <c r="AN9" s="63" t="str">
        <f t="shared" si="1"/>
        <v/>
      </c>
      <c r="AO9" s="63" t="str">
        <f t="shared" si="1"/>
        <v/>
      </c>
      <c r="AP9" s="19"/>
      <c r="AQ9" s="73">
        <f>IF(AJ9=0.02,0.02,0)</f>
        <v>0</v>
      </c>
      <c r="AR9" s="74">
        <f>SUM(AK9:AO9)</f>
        <v>0</v>
      </c>
      <c r="AS9" s="74">
        <f>AR9*R9</f>
        <v>0</v>
      </c>
      <c r="AT9" s="47"/>
    </row>
    <row r="10" spans="1:46" ht="206.5" x14ac:dyDescent="0.75">
      <c r="A10" s="64">
        <v>5</v>
      </c>
      <c r="B10" s="57" t="s">
        <v>71</v>
      </c>
      <c r="C10" s="58" t="s">
        <v>63</v>
      </c>
      <c r="D10" s="59" t="s">
        <v>90</v>
      </c>
      <c r="E10" s="56" t="s">
        <v>73</v>
      </c>
      <c r="F10" s="90" t="s">
        <v>60</v>
      </c>
      <c r="G10" s="50" t="s">
        <v>60</v>
      </c>
      <c r="H10" s="90" t="s">
        <v>60</v>
      </c>
      <c r="I10" s="90" t="s">
        <v>60</v>
      </c>
      <c r="J10" s="90" t="s">
        <v>60</v>
      </c>
      <c r="K10" s="90" t="s">
        <v>60</v>
      </c>
      <c r="L10" s="90" t="s">
        <v>60</v>
      </c>
      <c r="M10" s="90" t="s">
        <v>60</v>
      </c>
      <c r="N10" s="90" t="s">
        <v>60</v>
      </c>
      <c r="O10" s="90" t="s">
        <v>60</v>
      </c>
      <c r="P10" s="90" t="s">
        <v>60</v>
      </c>
      <c r="Q10" s="90"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2" si="3">IF(AD10="","",AK$5)</f>
        <v/>
      </c>
      <c r="AL10" s="63" t="str">
        <f t="shared" si="3"/>
        <v/>
      </c>
      <c r="AM10" s="63" t="str">
        <f t="shared" si="3"/>
        <v/>
      </c>
      <c r="AN10" s="63" t="str">
        <f>IF(AG10="","",AN$5)</f>
        <v/>
      </c>
      <c r="AO10" s="63" t="str">
        <f t="shared" si="3"/>
        <v/>
      </c>
      <c r="AP10" s="19"/>
      <c r="AQ10" s="73">
        <f>IF(AJ10=0.02,0.02,0)</f>
        <v>0</v>
      </c>
      <c r="AR10" s="74">
        <f>SUM(AK10:AO10)</f>
        <v>0</v>
      </c>
      <c r="AS10" s="74">
        <f>AR10*R10</f>
        <v>0</v>
      </c>
      <c r="AT10" s="47"/>
    </row>
    <row r="11" spans="1:46" ht="73.75" x14ac:dyDescent="0.75">
      <c r="A11" s="64">
        <v>6</v>
      </c>
      <c r="B11" s="57" t="s">
        <v>71</v>
      </c>
      <c r="C11" s="58" t="s">
        <v>64</v>
      </c>
      <c r="D11" s="62" t="s">
        <v>91</v>
      </c>
      <c r="E11" s="56" t="s">
        <v>73</v>
      </c>
      <c r="F11" s="90" t="s">
        <v>60</v>
      </c>
      <c r="G11" s="50" t="s">
        <v>60</v>
      </c>
      <c r="H11" s="90" t="s">
        <v>60</v>
      </c>
      <c r="I11" s="90" t="s">
        <v>60</v>
      </c>
      <c r="J11" s="90" t="s">
        <v>60</v>
      </c>
      <c r="K11" s="90" t="s">
        <v>60</v>
      </c>
      <c r="L11" s="90" t="s">
        <v>60</v>
      </c>
      <c r="M11" s="90" t="s">
        <v>60</v>
      </c>
      <c r="N11" s="90" t="s">
        <v>60</v>
      </c>
      <c r="O11" s="90" t="s">
        <v>60</v>
      </c>
      <c r="P11" s="90" t="s">
        <v>60</v>
      </c>
      <c r="Q11" s="90"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4">IF(AC11="","",AJ$5)</f>
        <v/>
      </c>
      <c r="AK11" s="63" t="str">
        <f t="shared" si="3"/>
        <v/>
      </c>
      <c r="AL11" s="63" t="str">
        <f t="shared" si="3"/>
        <v/>
      </c>
      <c r="AM11" s="63" t="str">
        <f t="shared" si="3"/>
        <v/>
      </c>
      <c r="AN11" s="63" t="str">
        <f t="shared" si="3"/>
        <v/>
      </c>
      <c r="AO11" s="63" t="str">
        <f t="shared" si="3"/>
        <v/>
      </c>
      <c r="AP11" s="19"/>
      <c r="AQ11" s="73">
        <f>IF(AJ11=0.02,0.02,0)</f>
        <v>0</v>
      </c>
      <c r="AR11" s="74">
        <f>SUM(AK11:AO11)</f>
        <v>0</v>
      </c>
      <c r="AS11" s="74">
        <f>AR11*R11</f>
        <v>0</v>
      </c>
      <c r="AT11" s="47"/>
    </row>
    <row r="12" spans="1:46" ht="280.25" x14ac:dyDescent="0.75">
      <c r="A12" s="64">
        <v>7</v>
      </c>
      <c r="B12" s="51" t="s">
        <v>70</v>
      </c>
      <c r="C12" s="58" t="s">
        <v>65</v>
      </c>
      <c r="D12" s="59" t="s">
        <v>94</v>
      </c>
      <c r="E12" s="56" t="s">
        <v>73</v>
      </c>
      <c r="F12" s="90" t="s">
        <v>60</v>
      </c>
      <c r="G12" s="50" t="s">
        <v>60</v>
      </c>
      <c r="H12" s="90" t="s">
        <v>60</v>
      </c>
      <c r="I12" s="90" t="s">
        <v>60</v>
      </c>
      <c r="J12" s="90" t="s">
        <v>60</v>
      </c>
      <c r="K12" s="90" t="s">
        <v>60</v>
      </c>
      <c r="L12" s="90" t="s">
        <v>60</v>
      </c>
      <c r="M12" s="90" t="s">
        <v>60</v>
      </c>
      <c r="N12" s="90" t="s">
        <v>60</v>
      </c>
      <c r="O12" s="90" t="s">
        <v>60</v>
      </c>
      <c r="P12" s="90" t="s">
        <v>60</v>
      </c>
      <c r="Q12" s="90"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3"/>
        <v/>
      </c>
      <c r="AL12" s="63" t="str">
        <f t="shared" si="3"/>
        <v/>
      </c>
      <c r="AM12" s="63" t="str">
        <f t="shared" si="3"/>
        <v/>
      </c>
      <c r="AN12" s="63" t="str">
        <f t="shared" si="3"/>
        <v/>
      </c>
      <c r="AO12" s="63" t="str">
        <f t="shared" si="3"/>
        <v/>
      </c>
      <c r="AP12" s="19"/>
      <c r="AQ12" s="80"/>
      <c r="AR12" s="74">
        <f>SUM(AK12:AO12)</f>
        <v>0</v>
      </c>
      <c r="AS12" s="74">
        <f>AR12*R12</f>
        <v>0</v>
      </c>
      <c r="AT12" s="47"/>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F8:H8"/>
    <mergeCell ref="I8:K8"/>
    <mergeCell ref="L8:N8"/>
    <mergeCell ref="O8:Q8"/>
    <mergeCell ref="AJ16:AL16"/>
    <mergeCell ref="AJ17:AL18"/>
    <mergeCell ref="X4:AA4"/>
    <mergeCell ref="AC4:AH4"/>
    <mergeCell ref="AJ4:AO4"/>
    <mergeCell ref="AQ4:AS4"/>
    <mergeCell ref="AC3:AH3"/>
    <mergeCell ref="AQ3:AR3"/>
    <mergeCell ref="F7:K7"/>
    <mergeCell ref="L7:Q7"/>
    <mergeCell ref="A1:R1"/>
    <mergeCell ref="T1:Y1"/>
    <mergeCell ref="E3:Q3"/>
    <mergeCell ref="T3:AA3"/>
  </mergeCells>
  <conditionalFormatting sqref="AD6:AH12">
    <cfRule type="cellIs" dxfId="10" priority="1"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4E1E-D78E-4104-97EB-F468D3620B2B}">
  <sheetPr>
    <tabColor theme="3"/>
    <pageSetUpPr fitToPage="1"/>
  </sheetPr>
  <dimension ref="A1:AT28"/>
  <sheetViews>
    <sheetView showGridLines="0" topLeftCell="B11" zoomScale="81" zoomScaleNormal="55" zoomScaleSheetLayoutView="80" zoomScalePageLayoutView="40" workbookViewId="0">
      <selection activeCell="D12" sqref="D12"/>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88" t="s">
        <v>40</v>
      </c>
      <c r="G5" s="89" t="s">
        <v>41</v>
      </c>
      <c r="H5" s="91" t="s">
        <v>42</v>
      </c>
      <c r="I5" s="89" t="s">
        <v>43</v>
      </c>
      <c r="J5" s="89" t="s">
        <v>13</v>
      </c>
      <c r="K5" s="89" t="s">
        <v>44</v>
      </c>
      <c r="L5" s="42" t="s">
        <v>45</v>
      </c>
      <c r="M5" s="42" t="s">
        <v>46</v>
      </c>
      <c r="N5" s="42" t="s">
        <v>47</v>
      </c>
      <c r="O5" s="42" t="s">
        <v>48</v>
      </c>
      <c r="P5" s="42" t="s">
        <v>49</v>
      </c>
      <c r="Q5" s="42"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89</v>
      </c>
      <c r="E6" s="56" t="s">
        <v>73</v>
      </c>
      <c r="F6" s="90" t="s">
        <v>60</v>
      </c>
      <c r="G6" s="90" t="s">
        <v>60</v>
      </c>
      <c r="H6" s="50" t="s">
        <v>60</v>
      </c>
      <c r="I6" s="90" t="s">
        <v>60</v>
      </c>
      <c r="J6" s="90" t="s">
        <v>60</v>
      </c>
      <c r="K6" s="90" t="s">
        <v>60</v>
      </c>
      <c r="L6" s="51" t="s">
        <v>60</v>
      </c>
      <c r="M6" s="51" t="s">
        <v>60</v>
      </c>
      <c r="N6" s="51" t="s">
        <v>60</v>
      </c>
      <c r="O6" s="51" t="s">
        <v>60</v>
      </c>
      <c r="P6" s="51" t="s">
        <v>60</v>
      </c>
      <c r="Q6" s="51"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6"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24" t="s">
        <v>60</v>
      </c>
      <c r="G7" s="125"/>
      <c r="H7" s="125"/>
      <c r="I7" s="125"/>
      <c r="J7" s="125"/>
      <c r="K7" s="126"/>
      <c r="L7" s="105" t="s">
        <v>60</v>
      </c>
      <c r="M7" s="106"/>
      <c r="N7" s="106"/>
      <c r="O7" s="106"/>
      <c r="P7" s="106"/>
      <c r="Q7" s="107"/>
      <c r="R7" s="60">
        <v>0.05</v>
      </c>
      <c r="S7" s="19"/>
      <c r="T7" s="80"/>
      <c r="U7" s="17"/>
      <c r="V7" s="65">
        <v>0</v>
      </c>
      <c r="W7" s="17"/>
      <c r="X7" s="66">
        <v>1</v>
      </c>
      <c r="Y7" s="65">
        <v>2</v>
      </c>
      <c r="Z7" s="65">
        <v>3</v>
      </c>
      <c r="AA7" s="67">
        <v>3</v>
      </c>
      <c r="AB7" s="19"/>
      <c r="AC7" s="86"/>
      <c r="AD7" s="87"/>
      <c r="AE7" s="87"/>
      <c r="AF7" s="87"/>
      <c r="AG7" s="87"/>
      <c r="AH7" s="87"/>
      <c r="AI7" s="19"/>
      <c r="AJ7" s="80"/>
      <c r="AK7" s="81" t="str">
        <f t="shared" ref="AK7:AO9" si="1">IF(AD7="","",AK$5)</f>
        <v/>
      </c>
      <c r="AL7" s="81" t="str">
        <f t="shared" si="1"/>
        <v/>
      </c>
      <c r="AM7" s="81" t="str">
        <f t="shared" si="1"/>
        <v/>
      </c>
      <c r="AN7" s="81" t="str">
        <f t="shared" si="1"/>
        <v/>
      </c>
      <c r="AO7" s="81" t="str">
        <f t="shared" si="1"/>
        <v/>
      </c>
      <c r="AP7" s="19"/>
      <c r="AQ7" s="80"/>
      <c r="AR7" s="82"/>
      <c r="AS7" s="82"/>
      <c r="AT7" s="47"/>
    </row>
    <row r="8" spans="1:46" ht="88.5" x14ac:dyDescent="0.75">
      <c r="A8" s="64">
        <v>3</v>
      </c>
      <c r="B8" s="51" t="s">
        <v>70</v>
      </c>
      <c r="C8" s="54" t="s">
        <v>69</v>
      </c>
      <c r="D8" s="55" t="s">
        <v>67</v>
      </c>
      <c r="E8" s="56" t="s">
        <v>75</v>
      </c>
      <c r="F8" s="127" t="s">
        <v>60</v>
      </c>
      <c r="G8" s="128"/>
      <c r="H8" s="129"/>
      <c r="I8" s="124" t="s">
        <v>60</v>
      </c>
      <c r="J8" s="125"/>
      <c r="K8" s="126"/>
      <c r="L8" s="105" t="s">
        <v>60</v>
      </c>
      <c r="M8" s="106"/>
      <c r="N8" s="107"/>
      <c r="O8" s="105" t="s">
        <v>60</v>
      </c>
      <c r="P8" s="106"/>
      <c r="Q8" s="107"/>
      <c r="R8" s="60">
        <v>0.05</v>
      </c>
      <c r="S8" s="19"/>
      <c r="T8" s="80"/>
      <c r="U8" s="17"/>
      <c r="V8" s="65">
        <v>0</v>
      </c>
      <c r="W8" s="17"/>
      <c r="X8" s="66">
        <v>1</v>
      </c>
      <c r="Y8" s="65">
        <v>2</v>
      </c>
      <c r="Z8" s="65">
        <v>3</v>
      </c>
      <c r="AA8" s="67">
        <v>3</v>
      </c>
      <c r="AB8" s="19"/>
      <c r="AC8" s="68"/>
      <c r="AD8" s="69"/>
      <c r="AE8" s="69"/>
      <c r="AF8" s="69"/>
      <c r="AG8" s="69"/>
      <c r="AH8" s="69"/>
      <c r="AI8" s="19"/>
      <c r="AJ8" s="80"/>
      <c r="AK8" s="63" t="str">
        <f t="shared" si="1"/>
        <v/>
      </c>
      <c r="AL8" s="63" t="str">
        <f t="shared" si="1"/>
        <v/>
      </c>
      <c r="AM8" s="63" t="str">
        <f t="shared" si="1"/>
        <v/>
      </c>
      <c r="AN8" s="63" t="str">
        <f t="shared" si="1"/>
        <v/>
      </c>
      <c r="AO8" s="63" t="str">
        <f t="shared" si="1"/>
        <v/>
      </c>
      <c r="AP8" s="19"/>
      <c r="AQ8" s="80"/>
      <c r="AR8" s="74">
        <f>SUM(AK8:AO8)</f>
        <v>0</v>
      </c>
      <c r="AS8" s="74">
        <f>AR8*R8</f>
        <v>0</v>
      </c>
      <c r="AT8" s="47"/>
    </row>
    <row r="9" spans="1:46" ht="145.5" customHeight="1" x14ac:dyDescent="0.75">
      <c r="A9" s="64">
        <v>4</v>
      </c>
      <c r="B9" s="51" t="s">
        <v>70</v>
      </c>
      <c r="C9" s="54" t="s">
        <v>62</v>
      </c>
      <c r="D9" s="55" t="s">
        <v>68</v>
      </c>
      <c r="E9" s="56" t="s">
        <v>73</v>
      </c>
      <c r="F9" s="90" t="s">
        <v>60</v>
      </c>
      <c r="G9" s="90" t="s">
        <v>60</v>
      </c>
      <c r="H9" s="50" t="s">
        <v>60</v>
      </c>
      <c r="I9" s="90" t="s">
        <v>60</v>
      </c>
      <c r="J9" s="90" t="s">
        <v>60</v>
      </c>
      <c r="K9" s="90" t="s">
        <v>60</v>
      </c>
      <c r="L9" s="51" t="s">
        <v>60</v>
      </c>
      <c r="M9" s="51" t="s">
        <v>60</v>
      </c>
      <c r="N9" s="51" t="s">
        <v>60</v>
      </c>
      <c r="O9" s="51" t="s">
        <v>60</v>
      </c>
      <c r="P9" s="51" t="s">
        <v>60</v>
      </c>
      <c r="Q9" s="51" t="s">
        <v>60</v>
      </c>
      <c r="R9" s="60">
        <v>0.1</v>
      </c>
      <c r="S9" s="19"/>
      <c r="T9" s="65">
        <v>0</v>
      </c>
      <c r="U9" s="17"/>
      <c r="V9" s="66">
        <v>1</v>
      </c>
      <c r="W9" s="17"/>
      <c r="X9" s="65">
        <v>2</v>
      </c>
      <c r="Y9" s="65">
        <v>3</v>
      </c>
      <c r="Z9" s="65">
        <v>4</v>
      </c>
      <c r="AA9" s="67">
        <v>4</v>
      </c>
      <c r="AB9" s="19"/>
      <c r="AC9" s="68"/>
      <c r="AD9" s="69"/>
      <c r="AE9" s="69"/>
      <c r="AF9" s="69"/>
      <c r="AG9" s="69"/>
      <c r="AH9" s="69"/>
      <c r="AI9" s="19"/>
      <c r="AJ9" s="63" t="str">
        <f t="shared" ref="AJ9" si="2">IF(AC9="","",AJ$5)</f>
        <v/>
      </c>
      <c r="AK9" s="63" t="str">
        <f t="shared" si="1"/>
        <v/>
      </c>
      <c r="AL9" s="63" t="str">
        <f t="shared" si="1"/>
        <v/>
      </c>
      <c r="AM9" s="63" t="str">
        <f t="shared" si="1"/>
        <v/>
      </c>
      <c r="AN9" s="63" t="str">
        <f t="shared" si="1"/>
        <v/>
      </c>
      <c r="AO9" s="63" t="str">
        <f t="shared" si="1"/>
        <v/>
      </c>
      <c r="AP9" s="19"/>
      <c r="AQ9" s="73">
        <f>IF(AJ9=0.02,0.02,0)</f>
        <v>0</v>
      </c>
      <c r="AR9" s="74">
        <f>SUM(AK9:AO9)</f>
        <v>0</v>
      </c>
      <c r="AS9" s="74">
        <f>AR9*R9</f>
        <v>0</v>
      </c>
      <c r="AT9" s="47"/>
    </row>
    <row r="10" spans="1:46" ht="206.5" x14ac:dyDescent="0.75">
      <c r="A10" s="64">
        <v>5</v>
      </c>
      <c r="B10" s="57" t="s">
        <v>71</v>
      </c>
      <c r="C10" s="58" t="s">
        <v>63</v>
      </c>
      <c r="D10" s="59" t="s">
        <v>90</v>
      </c>
      <c r="E10" s="56" t="s">
        <v>73</v>
      </c>
      <c r="F10" s="90" t="s">
        <v>60</v>
      </c>
      <c r="G10" s="90" t="s">
        <v>60</v>
      </c>
      <c r="H10" s="50" t="s">
        <v>60</v>
      </c>
      <c r="I10" s="90" t="s">
        <v>60</v>
      </c>
      <c r="J10" s="90" t="s">
        <v>60</v>
      </c>
      <c r="K10" s="90" t="s">
        <v>60</v>
      </c>
      <c r="L10" s="51" t="s">
        <v>60</v>
      </c>
      <c r="M10" s="51" t="s">
        <v>60</v>
      </c>
      <c r="N10" s="51" t="s">
        <v>60</v>
      </c>
      <c r="O10" s="51" t="s">
        <v>60</v>
      </c>
      <c r="P10" s="51" t="s">
        <v>60</v>
      </c>
      <c r="Q10" s="51"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2" si="3">IF(AD10="","",AK$5)</f>
        <v/>
      </c>
      <c r="AL10" s="63" t="str">
        <f t="shared" si="3"/>
        <v/>
      </c>
      <c r="AM10" s="63" t="str">
        <f t="shared" si="3"/>
        <v/>
      </c>
      <c r="AN10" s="63" t="str">
        <f>IF(AG10="","",AN$5)</f>
        <v/>
      </c>
      <c r="AO10" s="63" t="str">
        <f t="shared" si="3"/>
        <v/>
      </c>
      <c r="AP10" s="19"/>
      <c r="AQ10" s="73">
        <f>IF(AJ10=0.02,0.02,0)</f>
        <v>0</v>
      </c>
      <c r="AR10" s="74">
        <f>SUM(AK10:AO10)</f>
        <v>0</v>
      </c>
      <c r="AS10" s="74">
        <f>AR10*R10</f>
        <v>0</v>
      </c>
      <c r="AT10" s="47"/>
    </row>
    <row r="11" spans="1:46" ht="73.75" x14ac:dyDescent="0.75">
      <c r="A11" s="64">
        <v>6</v>
      </c>
      <c r="B11" s="57" t="s">
        <v>71</v>
      </c>
      <c r="C11" s="58" t="s">
        <v>64</v>
      </c>
      <c r="D11" s="59" t="s">
        <v>92</v>
      </c>
      <c r="E11" s="56" t="s">
        <v>73</v>
      </c>
      <c r="F11" s="90" t="s">
        <v>60</v>
      </c>
      <c r="G11" s="90" t="s">
        <v>60</v>
      </c>
      <c r="H11" s="50" t="s">
        <v>60</v>
      </c>
      <c r="I11" s="90" t="s">
        <v>60</v>
      </c>
      <c r="J11" s="90" t="s">
        <v>60</v>
      </c>
      <c r="K11" s="90" t="s">
        <v>60</v>
      </c>
      <c r="L11" s="51" t="s">
        <v>60</v>
      </c>
      <c r="M11" s="51" t="s">
        <v>60</v>
      </c>
      <c r="N11" s="51" t="s">
        <v>60</v>
      </c>
      <c r="O11" s="51" t="s">
        <v>60</v>
      </c>
      <c r="P11" s="51" t="s">
        <v>60</v>
      </c>
      <c r="Q11" s="51"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4">IF(AC11="","",AJ$5)</f>
        <v/>
      </c>
      <c r="AK11" s="63" t="str">
        <f t="shared" si="3"/>
        <v/>
      </c>
      <c r="AL11" s="63" t="str">
        <f t="shared" si="3"/>
        <v/>
      </c>
      <c r="AM11" s="63" t="str">
        <f t="shared" si="3"/>
        <v/>
      </c>
      <c r="AN11" s="63" t="str">
        <f t="shared" si="3"/>
        <v/>
      </c>
      <c r="AO11" s="63" t="str">
        <f t="shared" si="3"/>
        <v/>
      </c>
      <c r="AP11" s="19"/>
      <c r="AQ11" s="73">
        <f>IF(AJ11=0.02,0.02,0)</f>
        <v>0</v>
      </c>
      <c r="AR11" s="74">
        <f>SUM(AK11:AO11)</f>
        <v>0</v>
      </c>
      <c r="AS11" s="74">
        <f>AR11*R11</f>
        <v>0</v>
      </c>
      <c r="AT11" s="47"/>
    </row>
    <row r="12" spans="1:46" ht="280.25" x14ac:dyDescent="0.75">
      <c r="A12" s="64">
        <v>7</v>
      </c>
      <c r="B12" s="51" t="s">
        <v>70</v>
      </c>
      <c r="C12" s="58" t="s">
        <v>65</v>
      </c>
      <c r="D12" s="59" t="s">
        <v>94</v>
      </c>
      <c r="E12" s="56" t="s">
        <v>73</v>
      </c>
      <c r="F12" s="90" t="s">
        <v>60</v>
      </c>
      <c r="G12" s="90" t="s">
        <v>60</v>
      </c>
      <c r="H12" s="50" t="s">
        <v>60</v>
      </c>
      <c r="I12" s="90" t="s">
        <v>60</v>
      </c>
      <c r="J12" s="90" t="s">
        <v>60</v>
      </c>
      <c r="K12" s="90" t="s">
        <v>60</v>
      </c>
      <c r="L12" s="51" t="s">
        <v>60</v>
      </c>
      <c r="M12" s="51" t="s">
        <v>60</v>
      </c>
      <c r="N12" s="51" t="s">
        <v>60</v>
      </c>
      <c r="O12" s="51" t="s">
        <v>60</v>
      </c>
      <c r="P12" s="51" t="s">
        <v>60</v>
      </c>
      <c r="Q12" s="51"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3"/>
        <v/>
      </c>
      <c r="AL12" s="63" t="str">
        <f t="shared" si="3"/>
        <v/>
      </c>
      <c r="AM12" s="63" t="str">
        <f t="shared" si="3"/>
        <v/>
      </c>
      <c r="AN12" s="63" t="str">
        <f t="shared" si="3"/>
        <v/>
      </c>
      <c r="AO12" s="63" t="str">
        <f t="shared" si="3"/>
        <v/>
      </c>
      <c r="AP12" s="19"/>
      <c r="AQ12" s="80"/>
      <c r="AR12" s="74">
        <f>SUM(AK12:AO12)</f>
        <v>0</v>
      </c>
      <c r="AS12" s="74">
        <f>AR12*R12</f>
        <v>0</v>
      </c>
      <c r="AT12" s="47"/>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F8:H8"/>
    <mergeCell ref="I8:K8"/>
    <mergeCell ref="L8:N8"/>
    <mergeCell ref="O8:Q8"/>
    <mergeCell ref="AJ16:AL16"/>
    <mergeCell ref="AJ17:AL18"/>
    <mergeCell ref="X4:AA4"/>
    <mergeCell ref="AC4:AH4"/>
    <mergeCell ref="AJ4:AO4"/>
    <mergeCell ref="AQ4:AS4"/>
    <mergeCell ref="AC3:AH3"/>
    <mergeCell ref="AQ3:AR3"/>
    <mergeCell ref="F7:K7"/>
    <mergeCell ref="L7:Q7"/>
    <mergeCell ref="A1:R1"/>
    <mergeCell ref="T1:Y1"/>
    <mergeCell ref="E3:Q3"/>
    <mergeCell ref="T3:AA3"/>
  </mergeCells>
  <conditionalFormatting sqref="AD6:AH12">
    <cfRule type="cellIs" dxfId="9" priority="1"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D19BF-7972-48B6-8868-68D34F38AEFB}">
  <sheetPr>
    <tabColor theme="3"/>
    <pageSetUpPr fitToPage="1"/>
  </sheetPr>
  <dimension ref="A1:AT28"/>
  <sheetViews>
    <sheetView showGridLines="0" topLeftCell="A11" zoomScale="76" zoomScaleNormal="55" zoomScaleSheetLayoutView="80" zoomScalePageLayoutView="40" workbookViewId="0">
      <selection activeCell="D12" sqref="D12"/>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88" t="s">
        <v>40</v>
      </c>
      <c r="G5" s="89" t="s">
        <v>41</v>
      </c>
      <c r="H5" s="89" t="s">
        <v>42</v>
      </c>
      <c r="I5" s="91" t="s">
        <v>43</v>
      </c>
      <c r="J5" s="89" t="s">
        <v>13</v>
      </c>
      <c r="K5" s="89" t="s">
        <v>44</v>
      </c>
      <c r="L5" s="42" t="s">
        <v>45</v>
      </c>
      <c r="M5" s="42" t="s">
        <v>46</v>
      </c>
      <c r="N5" s="42" t="s">
        <v>47</v>
      </c>
      <c r="O5" s="42" t="s">
        <v>48</v>
      </c>
      <c r="P5" s="42" t="s">
        <v>49</v>
      </c>
      <c r="Q5" s="42"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89</v>
      </c>
      <c r="E6" s="56" t="s">
        <v>73</v>
      </c>
      <c r="F6" s="90" t="s">
        <v>60</v>
      </c>
      <c r="G6" s="90" t="s">
        <v>60</v>
      </c>
      <c r="H6" s="90" t="s">
        <v>60</v>
      </c>
      <c r="I6" s="50" t="s">
        <v>60</v>
      </c>
      <c r="J6" s="90" t="s">
        <v>60</v>
      </c>
      <c r="K6" s="90" t="s">
        <v>60</v>
      </c>
      <c r="L6" s="51" t="s">
        <v>60</v>
      </c>
      <c r="M6" s="51" t="s">
        <v>60</v>
      </c>
      <c r="N6" s="51" t="s">
        <v>60</v>
      </c>
      <c r="O6" s="51" t="s">
        <v>60</v>
      </c>
      <c r="P6" s="51" t="s">
        <v>60</v>
      </c>
      <c r="Q6" s="51"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6"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24" t="s">
        <v>60</v>
      </c>
      <c r="G7" s="125"/>
      <c r="H7" s="125"/>
      <c r="I7" s="125"/>
      <c r="J7" s="125"/>
      <c r="K7" s="126"/>
      <c r="L7" s="105" t="s">
        <v>60</v>
      </c>
      <c r="M7" s="106"/>
      <c r="N7" s="106"/>
      <c r="O7" s="106"/>
      <c r="P7" s="106"/>
      <c r="Q7" s="107"/>
      <c r="R7" s="60">
        <v>0.05</v>
      </c>
      <c r="S7" s="19"/>
      <c r="T7" s="80"/>
      <c r="U7" s="17"/>
      <c r="V7" s="65">
        <v>0</v>
      </c>
      <c r="W7" s="17"/>
      <c r="X7" s="66">
        <v>1</v>
      </c>
      <c r="Y7" s="65">
        <v>2</v>
      </c>
      <c r="Z7" s="65">
        <v>3</v>
      </c>
      <c r="AA7" s="67">
        <v>3</v>
      </c>
      <c r="AB7" s="19"/>
      <c r="AC7" s="86"/>
      <c r="AD7" s="87"/>
      <c r="AE7" s="87"/>
      <c r="AF7" s="87"/>
      <c r="AG7" s="87"/>
      <c r="AH7" s="87"/>
      <c r="AI7" s="19"/>
      <c r="AJ7" s="80"/>
      <c r="AK7" s="81" t="str">
        <f t="shared" ref="AK7:AO9" si="1">IF(AD7="","",AK$5)</f>
        <v/>
      </c>
      <c r="AL7" s="81" t="str">
        <f t="shared" si="1"/>
        <v/>
      </c>
      <c r="AM7" s="81" t="str">
        <f t="shared" si="1"/>
        <v/>
      </c>
      <c r="AN7" s="81" t="str">
        <f t="shared" si="1"/>
        <v/>
      </c>
      <c r="AO7" s="81" t="str">
        <f t="shared" si="1"/>
        <v/>
      </c>
      <c r="AP7" s="19"/>
      <c r="AQ7" s="80"/>
      <c r="AR7" s="82"/>
      <c r="AS7" s="82"/>
      <c r="AT7" s="47"/>
    </row>
    <row r="8" spans="1:46" ht="88.5" x14ac:dyDescent="0.75">
      <c r="A8" s="64">
        <v>3</v>
      </c>
      <c r="B8" s="51" t="s">
        <v>70</v>
      </c>
      <c r="C8" s="54" t="s">
        <v>69</v>
      </c>
      <c r="D8" s="55" t="s">
        <v>67</v>
      </c>
      <c r="E8" s="56" t="s">
        <v>75</v>
      </c>
      <c r="F8" s="124" t="s">
        <v>60</v>
      </c>
      <c r="G8" s="125"/>
      <c r="H8" s="126"/>
      <c r="I8" s="124" t="s">
        <v>60</v>
      </c>
      <c r="J8" s="125"/>
      <c r="K8" s="126"/>
      <c r="L8" s="105" t="s">
        <v>60</v>
      </c>
      <c r="M8" s="106"/>
      <c r="N8" s="107"/>
      <c r="O8" s="105" t="s">
        <v>60</v>
      </c>
      <c r="P8" s="106"/>
      <c r="Q8" s="107"/>
      <c r="R8" s="60">
        <v>0.05</v>
      </c>
      <c r="S8" s="19"/>
      <c r="T8" s="80"/>
      <c r="U8" s="17"/>
      <c r="V8" s="65">
        <v>0</v>
      </c>
      <c r="W8" s="17"/>
      <c r="X8" s="66">
        <v>1</v>
      </c>
      <c r="Y8" s="65">
        <v>2</v>
      </c>
      <c r="Z8" s="65">
        <v>3</v>
      </c>
      <c r="AA8" s="67">
        <v>3</v>
      </c>
      <c r="AB8" s="19"/>
      <c r="AC8" s="86"/>
      <c r="AD8" s="87"/>
      <c r="AE8" s="87"/>
      <c r="AF8" s="87"/>
      <c r="AG8" s="87"/>
      <c r="AH8" s="87"/>
      <c r="AI8" s="19"/>
      <c r="AJ8" s="80"/>
      <c r="AK8" s="81" t="str">
        <f t="shared" si="1"/>
        <v/>
      </c>
      <c r="AL8" s="81" t="str">
        <f t="shared" si="1"/>
        <v/>
      </c>
      <c r="AM8" s="81" t="str">
        <f t="shared" si="1"/>
        <v/>
      </c>
      <c r="AN8" s="81" t="str">
        <f t="shared" si="1"/>
        <v/>
      </c>
      <c r="AO8" s="81" t="str">
        <f t="shared" si="1"/>
        <v/>
      </c>
      <c r="AP8" s="19"/>
      <c r="AQ8" s="80"/>
      <c r="AR8" s="82"/>
      <c r="AS8" s="82"/>
      <c r="AT8" s="47"/>
    </row>
    <row r="9" spans="1:46" ht="145.5" customHeight="1" x14ac:dyDescent="0.75">
      <c r="A9" s="64">
        <v>4</v>
      </c>
      <c r="B9" s="51" t="s">
        <v>70</v>
      </c>
      <c r="C9" s="54" t="s">
        <v>62</v>
      </c>
      <c r="D9" s="55" t="s">
        <v>68</v>
      </c>
      <c r="E9" s="56" t="s">
        <v>73</v>
      </c>
      <c r="F9" s="90" t="s">
        <v>60</v>
      </c>
      <c r="G9" s="90" t="s">
        <v>60</v>
      </c>
      <c r="H9" s="90" t="s">
        <v>60</v>
      </c>
      <c r="I9" s="50" t="s">
        <v>60</v>
      </c>
      <c r="J9" s="90" t="s">
        <v>60</v>
      </c>
      <c r="K9" s="90" t="s">
        <v>60</v>
      </c>
      <c r="L9" s="51" t="s">
        <v>60</v>
      </c>
      <c r="M9" s="51" t="s">
        <v>60</v>
      </c>
      <c r="N9" s="51" t="s">
        <v>60</v>
      </c>
      <c r="O9" s="51" t="s">
        <v>60</v>
      </c>
      <c r="P9" s="51" t="s">
        <v>60</v>
      </c>
      <c r="Q9" s="51" t="s">
        <v>60</v>
      </c>
      <c r="R9" s="60">
        <v>0.1</v>
      </c>
      <c r="S9" s="19"/>
      <c r="T9" s="65">
        <v>0</v>
      </c>
      <c r="U9" s="17"/>
      <c r="V9" s="66">
        <v>1</v>
      </c>
      <c r="W9" s="17"/>
      <c r="X9" s="65">
        <v>2</v>
      </c>
      <c r="Y9" s="65">
        <v>3</v>
      </c>
      <c r="Z9" s="65">
        <v>4</v>
      </c>
      <c r="AA9" s="67">
        <v>4</v>
      </c>
      <c r="AB9" s="19"/>
      <c r="AC9" s="68"/>
      <c r="AD9" s="69"/>
      <c r="AE9" s="69"/>
      <c r="AF9" s="69"/>
      <c r="AG9" s="69"/>
      <c r="AH9" s="69"/>
      <c r="AI9" s="19"/>
      <c r="AJ9" s="63" t="str">
        <f t="shared" ref="AJ9" si="2">IF(AC9="","",AJ$5)</f>
        <v/>
      </c>
      <c r="AK9" s="63" t="str">
        <f t="shared" si="1"/>
        <v/>
      </c>
      <c r="AL9" s="63" t="str">
        <f t="shared" si="1"/>
        <v/>
      </c>
      <c r="AM9" s="63" t="str">
        <f t="shared" si="1"/>
        <v/>
      </c>
      <c r="AN9" s="63" t="str">
        <f t="shared" si="1"/>
        <v/>
      </c>
      <c r="AO9" s="63" t="str">
        <f t="shared" si="1"/>
        <v/>
      </c>
      <c r="AP9" s="19"/>
      <c r="AQ9" s="73">
        <f>IF(AJ9=0.02,0.02,0)</f>
        <v>0</v>
      </c>
      <c r="AR9" s="74">
        <f>SUM(AK9:AO9)</f>
        <v>0</v>
      </c>
      <c r="AS9" s="74">
        <f>AR9*R9</f>
        <v>0</v>
      </c>
      <c r="AT9" s="47"/>
    </row>
    <row r="10" spans="1:46" ht="206.5" x14ac:dyDescent="0.75">
      <c r="A10" s="64">
        <v>5</v>
      </c>
      <c r="B10" s="57" t="s">
        <v>71</v>
      </c>
      <c r="C10" s="58" t="s">
        <v>63</v>
      </c>
      <c r="D10" s="59" t="s">
        <v>90</v>
      </c>
      <c r="E10" s="56" t="s">
        <v>73</v>
      </c>
      <c r="F10" s="90" t="s">
        <v>60</v>
      </c>
      <c r="G10" s="90" t="s">
        <v>60</v>
      </c>
      <c r="H10" s="90" t="s">
        <v>60</v>
      </c>
      <c r="I10" s="50" t="s">
        <v>60</v>
      </c>
      <c r="J10" s="90" t="s">
        <v>60</v>
      </c>
      <c r="K10" s="90" t="s">
        <v>60</v>
      </c>
      <c r="L10" s="51" t="s">
        <v>60</v>
      </c>
      <c r="M10" s="51" t="s">
        <v>60</v>
      </c>
      <c r="N10" s="51" t="s">
        <v>60</v>
      </c>
      <c r="O10" s="51" t="s">
        <v>60</v>
      </c>
      <c r="P10" s="51" t="s">
        <v>60</v>
      </c>
      <c r="Q10" s="51"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2" si="3">IF(AD10="","",AK$5)</f>
        <v/>
      </c>
      <c r="AL10" s="63" t="str">
        <f t="shared" si="3"/>
        <v/>
      </c>
      <c r="AM10" s="63" t="str">
        <f t="shared" si="3"/>
        <v/>
      </c>
      <c r="AN10" s="63" t="str">
        <f>IF(AG10="","",AN$5)</f>
        <v/>
      </c>
      <c r="AO10" s="63" t="str">
        <f t="shared" si="3"/>
        <v/>
      </c>
      <c r="AP10" s="19"/>
      <c r="AQ10" s="73">
        <f>IF(AJ10=0.02,0.02,0)</f>
        <v>0</v>
      </c>
      <c r="AR10" s="74">
        <f>SUM(AK10:AO10)</f>
        <v>0</v>
      </c>
      <c r="AS10" s="74">
        <f>AR10*R10</f>
        <v>0</v>
      </c>
      <c r="AT10" s="47"/>
    </row>
    <row r="11" spans="1:46" ht="73.75" x14ac:dyDescent="0.75">
      <c r="A11" s="64">
        <v>6</v>
      </c>
      <c r="B11" s="57" t="s">
        <v>71</v>
      </c>
      <c r="C11" s="58" t="s">
        <v>64</v>
      </c>
      <c r="D11" s="62" t="s">
        <v>91</v>
      </c>
      <c r="E11" s="56" t="s">
        <v>73</v>
      </c>
      <c r="F11" s="90" t="s">
        <v>60</v>
      </c>
      <c r="G11" s="90" t="s">
        <v>60</v>
      </c>
      <c r="H11" s="90" t="s">
        <v>60</v>
      </c>
      <c r="I11" s="50" t="s">
        <v>60</v>
      </c>
      <c r="J11" s="90" t="s">
        <v>60</v>
      </c>
      <c r="K11" s="90" t="s">
        <v>60</v>
      </c>
      <c r="L11" s="51" t="s">
        <v>60</v>
      </c>
      <c r="M11" s="51" t="s">
        <v>60</v>
      </c>
      <c r="N11" s="51" t="s">
        <v>60</v>
      </c>
      <c r="O11" s="51" t="s">
        <v>60</v>
      </c>
      <c r="P11" s="51" t="s">
        <v>60</v>
      </c>
      <c r="Q11" s="51"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4">IF(AC11="","",AJ$5)</f>
        <v/>
      </c>
      <c r="AK11" s="63" t="str">
        <f t="shared" si="3"/>
        <v/>
      </c>
      <c r="AL11" s="63" t="str">
        <f t="shared" si="3"/>
        <v/>
      </c>
      <c r="AM11" s="63" t="str">
        <f t="shared" si="3"/>
        <v/>
      </c>
      <c r="AN11" s="63" t="str">
        <f t="shared" si="3"/>
        <v/>
      </c>
      <c r="AO11" s="63" t="str">
        <f t="shared" si="3"/>
        <v/>
      </c>
      <c r="AP11" s="19"/>
      <c r="AQ11" s="73">
        <f>IF(AJ11=0.02,0.02,0)</f>
        <v>0</v>
      </c>
      <c r="AR11" s="74">
        <f>SUM(AK11:AO11)</f>
        <v>0</v>
      </c>
      <c r="AS11" s="74">
        <f>AR11*R11</f>
        <v>0</v>
      </c>
      <c r="AT11" s="47"/>
    </row>
    <row r="12" spans="1:46" ht="280.25" x14ac:dyDescent="0.75">
      <c r="A12" s="64">
        <v>7</v>
      </c>
      <c r="B12" s="51" t="s">
        <v>70</v>
      </c>
      <c r="C12" s="58" t="s">
        <v>65</v>
      </c>
      <c r="D12" s="59" t="s">
        <v>94</v>
      </c>
      <c r="E12" s="56" t="s">
        <v>73</v>
      </c>
      <c r="F12" s="90" t="s">
        <v>60</v>
      </c>
      <c r="G12" s="90" t="s">
        <v>60</v>
      </c>
      <c r="H12" s="90" t="s">
        <v>60</v>
      </c>
      <c r="I12" s="50" t="s">
        <v>60</v>
      </c>
      <c r="J12" s="90" t="s">
        <v>60</v>
      </c>
      <c r="K12" s="90" t="s">
        <v>60</v>
      </c>
      <c r="L12" s="51" t="s">
        <v>60</v>
      </c>
      <c r="M12" s="51" t="s">
        <v>60</v>
      </c>
      <c r="N12" s="51" t="s">
        <v>60</v>
      </c>
      <c r="O12" s="51" t="s">
        <v>60</v>
      </c>
      <c r="P12" s="51" t="s">
        <v>60</v>
      </c>
      <c r="Q12" s="51"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3"/>
        <v/>
      </c>
      <c r="AL12" s="63" t="str">
        <f t="shared" si="3"/>
        <v/>
      </c>
      <c r="AM12" s="63" t="str">
        <f t="shared" si="3"/>
        <v/>
      </c>
      <c r="AN12" s="63" t="str">
        <f t="shared" si="3"/>
        <v/>
      </c>
      <c r="AO12" s="63" t="str">
        <f t="shared" si="3"/>
        <v/>
      </c>
      <c r="AP12" s="19"/>
      <c r="AQ12" s="80"/>
      <c r="AR12" s="74">
        <f>SUM(AK12:AO12)</f>
        <v>0</v>
      </c>
      <c r="AS12" s="74">
        <f>AR12*R12</f>
        <v>0</v>
      </c>
      <c r="AT12" s="47"/>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F8:H8"/>
    <mergeCell ref="I8:K8"/>
    <mergeCell ref="L8:N8"/>
    <mergeCell ref="O8:Q8"/>
    <mergeCell ref="AJ16:AL16"/>
    <mergeCell ref="AJ17:AL18"/>
    <mergeCell ref="X4:AA4"/>
    <mergeCell ref="AC4:AH4"/>
    <mergeCell ref="AJ4:AO4"/>
    <mergeCell ref="AQ4:AS4"/>
    <mergeCell ref="AC3:AH3"/>
    <mergeCell ref="AQ3:AR3"/>
    <mergeCell ref="F7:K7"/>
    <mergeCell ref="L7:Q7"/>
    <mergeCell ref="A1:R1"/>
    <mergeCell ref="T1:Y1"/>
    <mergeCell ref="E3:Q3"/>
    <mergeCell ref="T3:AA3"/>
  </mergeCells>
  <conditionalFormatting sqref="AD6:AH12">
    <cfRule type="cellIs" dxfId="8" priority="1"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A7EC7-9C9A-40DD-961F-3F1C189E432A}">
  <sheetPr>
    <tabColor theme="3"/>
    <pageSetUpPr fitToPage="1"/>
  </sheetPr>
  <dimension ref="A1:AT28"/>
  <sheetViews>
    <sheetView showGridLines="0" topLeftCell="B5" zoomScale="77" zoomScaleNormal="55" zoomScaleSheetLayoutView="80" zoomScalePageLayoutView="40" workbookViewId="0">
      <selection activeCell="C12" sqref="A5:R12"/>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88" t="s">
        <v>40</v>
      </c>
      <c r="G5" s="89" t="s">
        <v>41</v>
      </c>
      <c r="H5" s="89" t="s">
        <v>42</v>
      </c>
      <c r="I5" s="89" t="s">
        <v>43</v>
      </c>
      <c r="J5" s="91" t="s">
        <v>13</v>
      </c>
      <c r="K5" s="89" t="s">
        <v>44</v>
      </c>
      <c r="L5" s="42" t="s">
        <v>45</v>
      </c>
      <c r="M5" s="42" t="s">
        <v>46</v>
      </c>
      <c r="N5" s="42" t="s">
        <v>47</v>
      </c>
      <c r="O5" s="42" t="s">
        <v>48</v>
      </c>
      <c r="P5" s="42" t="s">
        <v>49</v>
      </c>
      <c r="Q5" s="42"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89</v>
      </c>
      <c r="E6" s="56" t="s">
        <v>73</v>
      </c>
      <c r="F6" s="90" t="s">
        <v>60</v>
      </c>
      <c r="G6" s="90" t="s">
        <v>60</v>
      </c>
      <c r="H6" s="90" t="s">
        <v>60</v>
      </c>
      <c r="I6" s="90" t="s">
        <v>60</v>
      </c>
      <c r="J6" s="50" t="s">
        <v>60</v>
      </c>
      <c r="K6" s="90" t="s">
        <v>60</v>
      </c>
      <c r="L6" s="51" t="s">
        <v>60</v>
      </c>
      <c r="M6" s="51" t="s">
        <v>60</v>
      </c>
      <c r="N6" s="51" t="s">
        <v>60</v>
      </c>
      <c r="O6" s="51" t="s">
        <v>60</v>
      </c>
      <c r="P6" s="51" t="s">
        <v>60</v>
      </c>
      <c r="Q6" s="51"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6"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24" t="s">
        <v>60</v>
      </c>
      <c r="G7" s="125"/>
      <c r="H7" s="125"/>
      <c r="I7" s="125"/>
      <c r="J7" s="125"/>
      <c r="K7" s="126"/>
      <c r="L7" s="105" t="s">
        <v>60</v>
      </c>
      <c r="M7" s="106"/>
      <c r="N7" s="106"/>
      <c r="O7" s="106"/>
      <c r="P7" s="106"/>
      <c r="Q7" s="107"/>
      <c r="R7" s="60">
        <v>0.05</v>
      </c>
      <c r="S7" s="19"/>
      <c r="T7" s="80"/>
      <c r="U7" s="17"/>
      <c r="V7" s="65">
        <v>0</v>
      </c>
      <c r="W7" s="17"/>
      <c r="X7" s="66">
        <v>1</v>
      </c>
      <c r="Y7" s="65">
        <v>2</v>
      </c>
      <c r="Z7" s="65">
        <v>3</v>
      </c>
      <c r="AA7" s="67">
        <v>3</v>
      </c>
      <c r="AB7" s="19"/>
      <c r="AC7" s="86"/>
      <c r="AD7" s="87"/>
      <c r="AE7" s="87"/>
      <c r="AF7" s="87"/>
      <c r="AG7" s="87"/>
      <c r="AH7" s="87"/>
      <c r="AI7" s="19"/>
      <c r="AJ7" s="80"/>
      <c r="AK7" s="81" t="str">
        <f t="shared" ref="AK7:AO9" si="1">IF(AD7="","",AK$5)</f>
        <v/>
      </c>
      <c r="AL7" s="81" t="str">
        <f t="shared" si="1"/>
        <v/>
      </c>
      <c r="AM7" s="81" t="str">
        <f t="shared" si="1"/>
        <v/>
      </c>
      <c r="AN7" s="81" t="str">
        <f t="shared" si="1"/>
        <v/>
      </c>
      <c r="AO7" s="81" t="str">
        <f t="shared" si="1"/>
        <v/>
      </c>
      <c r="AP7" s="19"/>
      <c r="AQ7" s="80"/>
      <c r="AR7" s="82"/>
      <c r="AS7" s="82"/>
      <c r="AT7" s="47"/>
    </row>
    <row r="8" spans="1:46" ht="88.5" x14ac:dyDescent="0.75">
      <c r="A8" s="64">
        <v>3</v>
      </c>
      <c r="B8" s="51" t="s">
        <v>70</v>
      </c>
      <c r="C8" s="54" t="s">
        <v>69</v>
      </c>
      <c r="D8" s="55" t="s">
        <v>67</v>
      </c>
      <c r="E8" s="56" t="s">
        <v>75</v>
      </c>
      <c r="F8" s="124" t="s">
        <v>60</v>
      </c>
      <c r="G8" s="125"/>
      <c r="H8" s="126"/>
      <c r="I8" s="124" t="s">
        <v>60</v>
      </c>
      <c r="J8" s="125"/>
      <c r="K8" s="126"/>
      <c r="L8" s="105" t="s">
        <v>60</v>
      </c>
      <c r="M8" s="106"/>
      <c r="N8" s="107"/>
      <c r="O8" s="105" t="s">
        <v>60</v>
      </c>
      <c r="P8" s="106"/>
      <c r="Q8" s="107"/>
      <c r="R8" s="60">
        <v>0.05</v>
      </c>
      <c r="S8" s="19"/>
      <c r="T8" s="80"/>
      <c r="U8" s="17"/>
      <c r="V8" s="65">
        <v>0</v>
      </c>
      <c r="W8" s="17"/>
      <c r="X8" s="66">
        <v>1</v>
      </c>
      <c r="Y8" s="65">
        <v>2</v>
      </c>
      <c r="Z8" s="65">
        <v>3</v>
      </c>
      <c r="AA8" s="67">
        <v>3</v>
      </c>
      <c r="AB8" s="19"/>
      <c r="AC8" s="86"/>
      <c r="AD8" s="87"/>
      <c r="AE8" s="87"/>
      <c r="AF8" s="87"/>
      <c r="AG8" s="87"/>
      <c r="AH8" s="87"/>
      <c r="AI8" s="19"/>
      <c r="AJ8" s="80"/>
      <c r="AK8" s="81" t="str">
        <f t="shared" si="1"/>
        <v/>
      </c>
      <c r="AL8" s="81" t="str">
        <f t="shared" si="1"/>
        <v/>
      </c>
      <c r="AM8" s="81" t="str">
        <f t="shared" si="1"/>
        <v/>
      </c>
      <c r="AN8" s="81" t="str">
        <f t="shared" si="1"/>
        <v/>
      </c>
      <c r="AO8" s="81" t="str">
        <f t="shared" si="1"/>
        <v/>
      </c>
      <c r="AP8" s="19"/>
      <c r="AQ8" s="80"/>
      <c r="AR8" s="82"/>
      <c r="AS8" s="82"/>
      <c r="AT8" s="47"/>
    </row>
    <row r="9" spans="1:46" ht="145.5" customHeight="1" x14ac:dyDescent="0.75">
      <c r="A9" s="64">
        <v>4</v>
      </c>
      <c r="B9" s="51" t="s">
        <v>70</v>
      </c>
      <c r="C9" s="54" t="s">
        <v>62</v>
      </c>
      <c r="D9" s="55" t="s">
        <v>68</v>
      </c>
      <c r="E9" s="56" t="s">
        <v>73</v>
      </c>
      <c r="F9" s="90" t="s">
        <v>60</v>
      </c>
      <c r="G9" s="90" t="s">
        <v>60</v>
      </c>
      <c r="H9" s="90" t="s">
        <v>60</v>
      </c>
      <c r="I9" s="90" t="s">
        <v>60</v>
      </c>
      <c r="J9" s="50" t="s">
        <v>60</v>
      </c>
      <c r="K9" s="90" t="s">
        <v>60</v>
      </c>
      <c r="L9" s="51" t="s">
        <v>60</v>
      </c>
      <c r="M9" s="51" t="s">
        <v>60</v>
      </c>
      <c r="N9" s="51" t="s">
        <v>60</v>
      </c>
      <c r="O9" s="51" t="s">
        <v>60</v>
      </c>
      <c r="P9" s="51" t="s">
        <v>60</v>
      </c>
      <c r="Q9" s="51" t="s">
        <v>60</v>
      </c>
      <c r="R9" s="60">
        <v>0.1</v>
      </c>
      <c r="S9" s="19"/>
      <c r="T9" s="65">
        <v>0</v>
      </c>
      <c r="U9" s="17"/>
      <c r="V9" s="66">
        <v>1</v>
      </c>
      <c r="W9" s="17"/>
      <c r="X9" s="65">
        <v>2</v>
      </c>
      <c r="Y9" s="65">
        <v>3</v>
      </c>
      <c r="Z9" s="65">
        <v>4</v>
      </c>
      <c r="AA9" s="67">
        <v>4</v>
      </c>
      <c r="AB9" s="19"/>
      <c r="AC9" s="68"/>
      <c r="AD9" s="69"/>
      <c r="AE9" s="69"/>
      <c r="AF9" s="69"/>
      <c r="AG9" s="69"/>
      <c r="AH9" s="69"/>
      <c r="AI9" s="19"/>
      <c r="AJ9" s="63" t="str">
        <f t="shared" ref="AJ9" si="2">IF(AC9="","",AJ$5)</f>
        <v/>
      </c>
      <c r="AK9" s="63" t="str">
        <f t="shared" si="1"/>
        <v/>
      </c>
      <c r="AL9" s="63" t="str">
        <f t="shared" si="1"/>
        <v/>
      </c>
      <c r="AM9" s="63" t="str">
        <f t="shared" si="1"/>
        <v/>
      </c>
      <c r="AN9" s="63" t="str">
        <f t="shared" si="1"/>
        <v/>
      </c>
      <c r="AO9" s="63" t="str">
        <f t="shared" si="1"/>
        <v/>
      </c>
      <c r="AP9" s="19"/>
      <c r="AQ9" s="73">
        <f>IF(AJ9=0.02,0.02,0)</f>
        <v>0</v>
      </c>
      <c r="AR9" s="74">
        <f>SUM(AK9:AO9)</f>
        <v>0</v>
      </c>
      <c r="AS9" s="74">
        <f>AR9*R9</f>
        <v>0</v>
      </c>
      <c r="AT9" s="47"/>
    </row>
    <row r="10" spans="1:46" ht="206.5" x14ac:dyDescent="0.75">
      <c r="A10" s="64">
        <v>5</v>
      </c>
      <c r="B10" s="57" t="s">
        <v>71</v>
      </c>
      <c r="C10" s="58" t="s">
        <v>63</v>
      </c>
      <c r="D10" s="59" t="s">
        <v>90</v>
      </c>
      <c r="E10" s="56" t="s">
        <v>73</v>
      </c>
      <c r="F10" s="90" t="s">
        <v>60</v>
      </c>
      <c r="G10" s="90" t="s">
        <v>60</v>
      </c>
      <c r="H10" s="90" t="s">
        <v>60</v>
      </c>
      <c r="I10" s="90" t="s">
        <v>60</v>
      </c>
      <c r="J10" s="50" t="s">
        <v>60</v>
      </c>
      <c r="K10" s="90" t="s">
        <v>60</v>
      </c>
      <c r="L10" s="51" t="s">
        <v>60</v>
      </c>
      <c r="M10" s="51" t="s">
        <v>60</v>
      </c>
      <c r="N10" s="51" t="s">
        <v>60</v>
      </c>
      <c r="O10" s="51" t="s">
        <v>60</v>
      </c>
      <c r="P10" s="51" t="s">
        <v>60</v>
      </c>
      <c r="Q10" s="51"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2" si="3">IF(AD10="","",AK$5)</f>
        <v/>
      </c>
      <c r="AL10" s="63" t="str">
        <f t="shared" si="3"/>
        <v/>
      </c>
      <c r="AM10" s="63" t="str">
        <f t="shared" si="3"/>
        <v/>
      </c>
      <c r="AN10" s="63" t="str">
        <f>IF(AG10="","",AN$5)</f>
        <v/>
      </c>
      <c r="AO10" s="63" t="str">
        <f t="shared" si="3"/>
        <v/>
      </c>
      <c r="AP10" s="19"/>
      <c r="AQ10" s="73">
        <f>IF(AJ10=0.02,0.02,0)</f>
        <v>0</v>
      </c>
      <c r="AR10" s="74">
        <f>SUM(AK10:AO10)</f>
        <v>0</v>
      </c>
      <c r="AS10" s="74">
        <f>AR10*R10</f>
        <v>0</v>
      </c>
      <c r="AT10" s="47"/>
    </row>
    <row r="11" spans="1:46" ht="73.75" x14ac:dyDescent="0.75">
      <c r="A11" s="64">
        <v>6</v>
      </c>
      <c r="B11" s="57" t="s">
        <v>71</v>
      </c>
      <c r="C11" s="58" t="s">
        <v>64</v>
      </c>
      <c r="D11" s="62" t="s">
        <v>91</v>
      </c>
      <c r="E11" s="56" t="s">
        <v>73</v>
      </c>
      <c r="F11" s="90" t="s">
        <v>60</v>
      </c>
      <c r="G11" s="90" t="s">
        <v>60</v>
      </c>
      <c r="H11" s="90" t="s">
        <v>60</v>
      </c>
      <c r="I11" s="90" t="s">
        <v>60</v>
      </c>
      <c r="J11" s="50" t="s">
        <v>60</v>
      </c>
      <c r="K11" s="90" t="s">
        <v>60</v>
      </c>
      <c r="L11" s="51" t="s">
        <v>60</v>
      </c>
      <c r="M11" s="51" t="s">
        <v>60</v>
      </c>
      <c r="N11" s="51" t="s">
        <v>60</v>
      </c>
      <c r="O11" s="51" t="s">
        <v>60</v>
      </c>
      <c r="P11" s="51" t="s">
        <v>60</v>
      </c>
      <c r="Q11" s="51"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4">IF(AC11="","",AJ$5)</f>
        <v/>
      </c>
      <c r="AK11" s="63" t="str">
        <f t="shared" si="3"/>
        <v/>
      </c>
      <c r="AL11" s="63" t="str">
        <f t="shared" si="3"/>
        <v/>
      </c>
      <c r="AM11" s="63" t="str">
        <f t="shared" si="3"/>
        <v/>
      </c>
      <c r="AN11" s="63" t="str">
        <f t="shared" si="3"/>
        <v/>
      </c>
      <c r="AO11" s="63" t="str">
        <f t="shared" si="3"/>
        <v/>
      </c>
      <c r="AP11" s="19"/>
      <c r="AQ11" s="73">
        <f>IF(AJ11=0.02,0.02,0)</f>
        <v>0</v>
      </c>
      <c r="AR11" s="74">
        <f>SUM(AK11:AO11)</f>
        <v>0</v>
      </c>
      <c r="AS11" s="74">
        <f>AR11*R11</f>
        <v>0</v>
      </c>
      <c r="AT11" s="47"/>
    </row>
    <row r="12" spans="1:46" ht="280.25" x14ac:dyDescent="0.75">
      <c r="A12" s="64">
        <v>7</v>
      </c>
      <c r="B12" s="51" t="s">
        <v>70</v>
      </c>
      <c r="C12" s="58" t="s">
        <v>65</v>
      </c>
      <c r="D12" s="59" t="s">
        <v>94</v>
      </c>
      <c r="E12" s="56" t="s">
        <v>73</v>
      </c>
      <c r="F12" s="90" t="s">
        <v>60</v>
      </c>
      <c r="G12" s="90" t="s">
        <v>60</v>
      </c>
      <c r="H12" s="90" t="s">
        <v>60</v>
      </c>
      <c r="I12" s="90" t="s">
        <v>60</v>
      </c>
      <c r="J12" s="50" t="s">
        <v>60</v>
      </c>
      <c r="K12" s="90" t="s">
        <v>60</v>
      </c>
      <c r="L12" s="51" t="s">
        <v>60</v>
      </c>
      <c r="M12" s="51" t="s">
        <v>60</v>
      </c>
      <c r="N12" s="51" t="s">
        <v>60</v>
      </c>
      <c r="O12" s="51" t="s">
        <v>60</v>
      </c>
      <c r="P12" s="51" t="s">
        <v>60</v>
      </c>
      <c r="Q12" s="51"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3"/>
        <v/>
      </c>
      <c r="AL12" s="63" t="str">
        <f t="shared" si="3"/>
        <v/>
      </c>
      <c r="AM12" s="63" t="str">
        <f t="shared" si="3"/>
        <v/>
      </c>
      <c r="AN12" s="63" t="str">
        <f t="shared" si="3"/>
        <v/>
      </c>
      <c r="AO12" s="63" t="str">
        <f t="shared" si="3"/>
        <v/>
      </c>
      <c r="AP12" s="19"/>
      <c r="AQ12" s="80"/>
      <c r="AR12" s="74">
        <f>SUM(AK12:AO12)</f>
        <v>0</v>
      </c>
      <c r="AS12" s="74">
        <f>AR12*R12</f>
        <v>0</v>
      </c>
      <c r="AT12" s="47"/>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F8:H8"/>
    <mergeCell ref="I8:K8"/>
    <mergeCell ref="L8:N8"/>
    <mergeCell ref="O8:Q8"/>
    <mergeCell ref="AJ16:AL16"/>
    <mergeCell ref="AJ17:AL18"/>
    <mergeCell ref="X4:AA4"/>
    <mergeCell ref="AC4:AH4"/>
    <mergeCell ref="AJ4:AO4"/>
    <mergeCell ref="AQ4:AS4"/>
    <mergeCell ref="AC3:AH3"/>
    <mergeCell ref="AQ3:AR3"/>
    <mergeCell ref="F7:K7"/>
    <mergeCell ref="L7:Q7"/>
    <mergeCell ref="A1:R1"/>
    <mergeCell ref="T1:Y1"/>
    <mergeCell ref="E3:Q3"/>
    <mergeCell ref="T3:AA3"/>
  </mergeCells>
  <conditionalFormatting sqref="AD6:AH12">
    <cfRule type="cellIs" dxfId="7" priority="1"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AE2A-3CED-48A2-B97E-1D961C07C2C1}">
  <sheetPr>
    <tabColor theme="3"/>
    <pageSetUpPr fitToPage="1"/>
  </sheetPr>
  <dimension ref="A1:AT28"/>
  <sheetViews>
    <sheetView showGridLines="0" topLeftCell="B10" zoomScale="77" zoomScaleNormal="55" zoomScaleSheetLayoutView="80" zoomScalePageLayoutView="40" workbookViewId="0">
      <selection activeCell="D12" sqref="D12"/>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88" t="s">
        <v>40</v>
      </c>
      <c r="G5" s="89" t="s">
        <v>41</v>
      </c>
      <c r="H5" s="89" t="s">
        <v>42</v>
      </c>
      <c r="I5" s="89" t="s">
        <v>43</v>
      </c>
      <c r="J5" s="89" t="s">
        <v>13</v>
      </c>
      <c r="K5" s="91" t="s">
        <v>44</v>
      </c>
      <c r="L5" s="42" t="s">
        <v>45</v>
      </c>
      <c r="M5" s="42" t="s">
        <v>46</v>
      </c>
      <c r="N5" s="42" t="s">
        <v>47</v>
      </c>
      <c r="O5" s="42" t="s">
        <v>48</v>
      </c>
      <c r="P5" s="42" t="s">
        <v>49</v>
      </c>
      <c r="Q5" s="42"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89</v>
      </c>
      <c r="E6" s="56" t="s">
        <v>73</v>
      </c>
      <c r="F6" s="90" t="s">
        <v>60</v>
      </c>
      <c r="G6" s="90" t="s">
        <v>60</v>
      </c>
      <c r="H6" s="90" t="s">
        <v>60</v>
      </c>
      <c r="I6" s="90" t="s">
        <v>60</v>
      </c>
      <c r="J6" s="90" t="s">
        <v>60</v>
      </c>
      <c r="K6" s="50" t="s">
        <v>60</v>
      </c>
      <c r="L6" s="51" t="s">
        <v>60</v>
      </c>
      <c r="M6" s="51" t="s">
        <v>60</v>
      </c>
      <c r="N6" s="51" t="s">
        <v>60</v>
      </c>
      <c r="O6" s="51" t="s">
        <v>60</v>
      </c>
      <c r="P6" s="51" t="s">
        <v>60</v>
      </c>
      <c r="Q6" s="51"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6"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27" t="s">
        <v>60</v>
      </c>
      <c r="G7" s="128"/>
      <c r="H7" s="128"/>
      <c r="I7" s="128"/>
      <c r="J7" s="128"/>
      <c r="K7" s="129"/>
      <c r="L7" s="105" t="s">
        <v>60</v>
      </c>
      <c r="M7" s="106"/>
      <c r="N7" s="106"/>
      <c r="O7" s="106"/>
      <c r="P7" s="106"/>
      <c r="Q7" s="107"/>
      <c r="R7" s="60">
        <v>0.05</v>
      </c>
      <c r="S7" s="19"/>
      <c r="T7" s="80"/>
      <c r="U7" s="17"/>
      <c r="V7" s="65">
        <v>0</v>
      </c>
      <c r="W7" s="17"/>
      <c r="X7" s="66">
        <v>1</v>
      </c>
      <c r="Y7" s="65">
        <v>2</v>
      </c>
      <c r="Z7" s="65">
        <v>3</v>
      </c>
      <c r="AA7" s="67">
        <v>3</v>
      </c>
      <c r="AB7" s="19"/>
      <c r="AC7" s="68"/>
      <c r="AD7" s="69"/>
      <c r="AE7" s="69"/>
      <c r="AF7" s="69"/>
      <c r="AG7" s="69"/>
      <c r="AH7" s="69"/>
      <c r="AI7" s="19"/>
      <c r="AJ7" s="80"/>
      <c r="AK7" s="63" t="str">
        <f t="shared" ref="AK7:AK8" si="1">IF(AD7="","",AK$5)</f>
        <v/>
      </c>
      <c r="AL7" s="63" t="str">
        <f t="shared" ref="AL7:AL8" si="2">IF(AE7="","",AL$5)</f>
        <v/>
      </c>
      <c r="AM7" s="63" t="str">
        <f t="shared" ref="AM7:AM8" si="3">IF(AF7="","",AM$5)</f>
        <v/>
      </c>
      <c r="AN7" s="63" t="str">
        <f t="shared" ref="AN7:AN8" si="4">IF(AG7="","",AN$5)</f>
        <v/>
      </c>
      <c r="AO7" s="63" t="str">
        <f t="shared" ref="AO7:AO8" si="5">IF(AH7="","",AO$5)</f>
        <v/>
      </c>
      <c r="AP7" s="19"/>
      <c r="AQ7" s="80"/>
      <c r="AR7" s="74">
        <f t="shared" ref="AR7:AR8" si="6">SUM(AK7:AO7)</f>
        <v>0</v>
      </c>
      <c r="AS7" s="74">
        <f t="shared" ref="AS7:AS8" si="7">AR7*R7</f>
        <v>0</v>
      </c>
      <c r="AT7" s="47"/>
    </row>
    <row r="8" spans="1:46" ht="88.5" x14ac:dyDescent="0.75">
      <c r="A8" s="64">
        <v>3</v>
      </c>
      <c r="B8" s="51" t="s">
        <v>70</v>
      </c>
      <c r="C8" s="54" t="s">
        <v>69</v>
      </c>
      <c r="D8" s="55" t="s">
        <v>67</v>
      </c>
      <c r="E8" s="56" t="s">
        <v>75</v>
      </c>
      <c r="F8" s="124" t="s">
        <v>60</v>
      </c>
      <c r="G8" s="125"/>
      <c r="H8" s="126"/>
      <c r="I8" s="127" t="s">
        <v>60</v>
      </c>
      <c r="J8" s="128"/>
      <c r="K8" s="129"/>
      <c r="L8" s="105" t="s">
        <v>60</v>
      </c>
      <c r="M8" s="106"/>
      <c r="N8" s="107"/>
      <c r="O8" s="105" t="s">
        <v>60</v>
      </c>
      <c r="P8" s="106"/>
      <c r="Q8" s="107"/>
      <c r="R8" s="60">
        <v>0.05</v>
      </c>
      <c r="S8" s="19"/>
      <c r="T8" s="80"/>
      <c r="U8" s="17"/>
      <c r="V8" s="65">
        <v>0</v>
      </c>
      <c r="W8" s="17"/>
      <c r="X8" s="66">
        <v>1</v>
      </c>
      <c r="Y8" s="65">
        <v>2</v>
      </c>
      <c r="Z8" s="65">
        <v>3</v>
      </c>
      <c r="AA8" s="67">
        <v>3</v>
      </c>
      <c r="AB8" s="19"/>
      <c r="AC8" s="68"/>
      <c r="AD8" s="69"/>
      <c r="AE8" s="69"/>
      <c r="AF8" s="69"/>
      <c r="AG8" s="69"/>
      <c r="AH8" s="69"/>
      <c r="AI8" s="19"/>
      <c r="AJ8" s="80"/>
      <c r="AK8" s="63" t="str">
        <f t="shared" si="1"/>
        <v/>
      </c>
      <c r="AL8" s="63" t="str">
        <f t="shared" si="2"/>
        <v/>
      </c>
      <c r="AM8" s="63" t="str">
        <f t="shared" si="3"/>
        <v/>
      </c>
      <c r="AN8" s="63" t="str">
        <f t="shared" si="4"/>
        <v/>
      </c>
      <c r="AO8" s="63" t="str">
        <f t="shared" si="5"/>
        <v/>
      </c>
      <c r="AP8" s="19"/>
      <c r="AQ8" s="80"/>
      <c r="AR8" s="74">
        <f t="shared" si="6"/>
        <v>0</v>
      </c>
      <c r="AS8" s="74">
        <f t="shared" si="7"/>
        <v>0</v>
      </c>
      <c r="AT8" s="47"/>
    </row>
    <row r="9" spans="1:46" ht="145.5" customHeight="1" x14ac:dyDescent="0.75">
      <c r="A9" s="64">
        <v>4</v>
      </c>
      <c r="B9" s="51" t="s">
        <v>70</v>
      </c>
      <c r="C9" s="54" t="s">
        <v>62</v>
      </c>
      <c r="D9" s="55" t="s">
        <v>68</v>
      </c>
      <c r="E9" s="56" t="s">
        <v>73</v>
      </c>
      <c r="F9" s="90" t="s">
        <v>60</v>
      </c>
      <c r="G9" s="90" t="s">
        <v>60</v>
      </c>
      <c r="H9" s="90" t="s">
        <v>60</v>
      </c>
      <c r="I9" s="90" t="s">
        <v>60</v>
      </c>
      <c r="J9" s="90" t="s">
        <v>60</v>
      </c>
      <c r="K9" s="50" t="s">
        <v>60</v>
      </c>
      <c r="L9" s="51" t="s">
        <v>60</v>
      </c>
      <c r="M9" s="51" t="s">
        <v>60</v>
      </c>
      <c r="N9" s="51" t="s">
        <v>60</v>
      </c>
      <c r="O9" s="51" t="s">
        <v>60</v>
      </c>
      <c r="P9" s="51" t="s">
        <v>60</v>
      </c>
      <c r="Q9" s="51" t="s">
        <v>60</v>
      </c>
      <c r="R9" s="60">
        <v>0.1</v>
      </c>
      <c r="S9" s="19"/>
      <c r="T9" s="65">
        <v>0</v>
      </c>
      <c r="U9" s="17"/>
      <c r="V9" s="66">
        <v>1</v>
      </c>
      <c r="W9" s="17"/>
      <c r="X9" s="65">
        <v>2</v>
      </c>
      <c r="Y9" s="65">
        <v>3</v>
      </c>
      <c r="Z9" s="65">
        <v>4</v>
      </c>
      <c r="AA9" s="67">
        <v>4</v>
      </c>
      <c r="AB9" s="19"/>
      <c r="AC9" s="68"/>
      <c r="AD9" s="69"/>
      <c r="AE9" s="69"/>
      <c r="AF9" s="69"/>
      <c r="AG9" s="69"/>
      <c r="AH9" s="69"/>
      <c r="AI9" s="19"/>
      <c r="AJ9" s="63" t="str">
        <f t="shared" ref="AJ9" si="8">IF(AC9="","",AJ$5)</f>
        <v/>
      </c>
      <c r="AK9" s="63" t="str">
        <f>IF(AD9="","",AK$5)</f>
        <v/>
      </c>
      <c r="AL9" s="63" t="str">
        <f>IF(AE9="","",AL$5)</f>
        <v/>
      </c>
      <c r="AM9" s="63" t="str">
        <f>IF(AF9="","",AM$5)</f>
        <v/>
      </c>
      <c r="AN9" s="63" t="str">
        <f>IF(AG9="","",AN$5)</f>
        <v/>
      </c>
      <c r="AO9" s="63" t="str">
        <f>IF(AH9="","",AO$5)</f>
        <v/>
      </c>
      <c r="AP9" s="19"/>
      <c r="AQ9" s="73">
        <f>IF(AJ9=0.02,0.02,0)</f>
        <v>0</v>
      </c>
      <c r="AR9" s="74">
        <f>SUM(AK9:AO9)</f>
        <v>0</v>
      </c>
      <c r="AS9" s="74">
        <f>AR9*R9</f>
        <v>0</v>
      </c>
      <c r="AT9" s="47"/>
    </row>
    <row r="10" spans="1:46" ht="206.5" x14ac:dyDescent="0.75">
      <c r="A10" s="64">
        <v>5</v>
      </c>
      <c r="B10" s="57" t="s">
        <v>71</v>
      </c>
      <c r="C10" s="58" t="s">
        <v>63</v>
      </c>
      <c r="D10" s="59" t="s">
        <v>90</v>
      </c>
      <c r="E10" s="56" t="s">
        <v>73</v>
      </c>
      <c r="F10" s="90" t="s">
        <v>60</v>
      </c>
      <c r="G10" s="90" t="s">
        <v>60</v>
      </c>
      <c r="H10" s="90" t="s">
        <v>60</v>
      </c>
      <c r="I10" s="90" t="s">
        <v>60</v>
      </c>
      <c r="J10" s="90" t="s">
        <v>60</v>
      </c>
      <c r="K10" s="50" t="s">
        <v>60</v>
      </c>
      <c r="L10" s="51" t="s">
        <v>60</v>
      </c>
      <c r="M10" s="51" t="s">
        <v>60</v>
      </c>
      <c r="N10" s="51" t="s">
        <v>60</v>
      </c>
      <c r="O10" s="51" t="s">
        <v>60</v>
      </c>
      <c r="P10" s="51" t="s">
        <v>60</v>
      </c>
      <c r="Q10" s="51"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2" si="9">IF(AD10="","",AK$5)</f>
        <v/>
      </c>
      <c r="AL10" s="63" t="str">
        <f t="shared" si="9"/>
        <v/>
      </c>
      <c r="AM10" s="63" t="str">
        <f t="shared" si="9"/>
        <v/>
      </c>
      <c r="AN10" s="63" t="str">
        <f>IF(AG10="","",AN$5)</f>
        <v/>
      </c>
      <c r="AO10" s="63" t="str">
        <f t="shared" si="9"/>
        <v/>
      </c>
      <c r="AP10" s="19"/>
      <c r="AQ10" s="73">
        <f>IF(AJ10=0.02,0.02,0)</f>
        <v>0</v>
      </c>
      <c r="AR10" s="74">
        <f>SUM(AK10:AO10)</f>
        <v>0</v>
      </c>
      <c r="AS10" s="74">
        <f>AR10*R10</f>
        <v>0</v>
      </c>
      <c r="AT10" s="47"/>
    </row>
    <row r="11" spans="1:46" ht="59" x14ac:dyDescent="0.75">
      <c r="A11" s="64">
        <v>6</v>
      </c>
      <c r="B11" s="57" t="s">
        <v>71</v>
      </c>
      <c r="C11" s="58" t="s">
        <v>64</v>
      </c>
      <c r="D11" s="62" t="s">
        <v>92</v>
      </c>
      <c r="E11" s="56" t="s">
        <v>73</v>
      </c>
      <c r="F11" s="90" t="s">
        <v>60</v>
      </c>
      <c r="G11" s="90" t="s">
        <v>60</v>
      </c>
      <c r="H11" s="90" t="s">
        <v>60</v>
      </c>
      <c r="I11" s="90" t="s">
        <v>60</v>
      </c>
      <c r="J11" s="90" t="s">
        <v>60</v>
      </c>
      <c r="K11" s="50" t="s">
        <v>60</v>
      </c>
      <c r="L11" s="51" t="s">
        <v>60</v>
      </c>
      <c r="M11" s="51" t="s">
        <v>60</v>
      </c>
      <c r="N11" s="51" t="s">
        <v>60</v>
      </c>
      <c r="O11" s="51" t="s">
        <v>60</v>
      </c>
      <c r="P11" s="51" t="s">
        <v>60</v>
      </c>
      <c r="Q11" s="51"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10">IF(AC11="","",AJ$5)</f>
        <v/>
      </c>
      <c r="AK11" s="63" t="str">
        <f t="shared" si="9"/>
        <v/>
      </c>
      <c r="AL11" s="63" t="str">
        <f t="shared" si="9"/>
        <v/>
      </c>
      <c r="AM11" s="63" t="str">
        <f t="shared" si="9"/>
        <v/>
      </c>
      <c r="AN11" s="63" t="str">
        <f t="shared" si="9"/>
        <v/>
      </c>
      <c r="AO11" s="63" t="str">
        <f t="shared" si="9"/>
        <v/>
      </c>
      <c r="AP11" s="19"/>
      <c r="AQ11" s="73">
        <f>IF(AJ11=0.02,0.02,0)</f>
        <v>0</v>
      </c>
      <c r="AR11" s="74">
        <f>SUM(AK11:AO11)</f>
        <v>0</v>
      </c>
      <c r="AS11" s="74">
        <f>AR11*R11</f>
        <v>0</v>
      </c>
      <c r="AT11" s="47"/>
    </row>
    <row r="12" spans="1:46" ht="280.25" x14ac:dyDescent="0.75">
      <c r="A12" s="64">
        <v>7</v>
      </c>
      <c r="B12" s="51" t="s">
        <v>70</v>
      </c>
      <c r="C12" s="58" t="s">
        <v>65</v>
      </c>
      <c r="D12" s="59" t="s">
        <v>94</v>
      </c>
      <c r="E12" s="56" t="s">
        <v>73</v>
      </c>
      <c r="F12" s="90" t="s">
        <v>60</v>
      </c>
      <c r="G12" s="90" t="s">
        <v>60</v>
      </c>
      <c r="H12" s="90" t="s">
        <v>60</v>
      </c>
      <c r="I12" s="90" t="s">
        <v>60</v>
      </c>
      <c r="J12" s="90" t="s">
        <v>60</v>
      </c>
      <c r="K12" s="50" t="s">
        <v>60</v>
      </c>
      <c r="L12" s="51" t="s">
        <v>60</v>
      </c>
      <c r="M12" s="51" t="s">
        <v>60</v>
      </c>
      <c r="N12" s="51" t="s">
        <v>60</v>
      </c>
      <c r="O12" s="51" t="s">
        <v>60</v>
      </c>
      <c r="P12" s="51" t="s">
        <v>60</v>
      </c>
      <c r="Q12" s="51"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9"/>
        <v/>
      </c>
      <c r="AL12" s="63" t="str">
        <f t="shared" si="9"/>
        <v/>
      </c>
      <c r="AM12" s="63" t="str">
        <f t="shared" si="9"/>
        <v/>
      </c>
      <c r="AN12" s="63" t="str">
        <f t="shared" si="9"/>
        <v/>
      </c>
      <c r="AO12" s="63" t="str">
        <f t="shared" si="9"/>
        <v/>
      </c>
      <c r="AP12" s="19"/>
      <c r="AQ12" s="80"/>
      <c r="AR12" s="74">
        <f>SUM(AK12:AO12)</f>
        <v>0</v>
      </c>
      <c r="AS12" s="74">
        <f>AR12*R12</f>
        <v>0</v>
      </c>
      <c r="AT12" s="47"/>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F8:H8"/>
    <mergeCell ref="I8:K8"/>
    <mergeCell ref="L8:N8"/>
    <mergeCell ref="O8:Q8"/>
    <mergeCell ref="AJ16:AL16"/>
    <mergeCell ref="AJ17:AL18"/>
    <mergeCell ref="X4:AA4"/>
    <mergeCell ref="AC4:AH4"/>
    <mergeCell ref="AJ4:AO4"/>
    <mergeCell ref="AQ4:AS4"/>
    <mergeCell ref="AC3:AH3"/>
    <mergeCell ref="AQ3:AR3"/>
    <mergeCell ref="F7:K7"/>
    <mergeCell ref="L7:Q7"/>
    <mergeCell ref="A1:R1"/>
    <mergeCell ref="T1:Y1"/>
    <mergeCell ref="E3:Q3"/>
    <mergeCell ref="T3:AA3"/>
  </mergeCells>
  <conditionalFormatting sqref="AD6:AH12">
    <cfRule type="cellIs" dxfId="6" priority="1"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D96C9-008D-4567-BF1E-F046E70863B3}">
  <sheetPr>
    <tabColor theme="3"/>
    <pageSetUpPr fitToPage="1"/>
  </sheetPr>
  <dimension ref="A1:AT28"/>
  <sheetViews>
    <sheetView showGridLines="0" topLeftCell="B5" zoomScale="77" zoomScaleNormal="55" zoomScaleSheetLayoutView="80" zoomScalePageLayoutView="40" workbookViewId="0">
      <selection activeCell="C12" sqref="A5:R12"/>
    </sheetView>
  </sheetViews>
  <sheetFormatPr defaultColWidth="11.26953125" defaultRowHeight="13.5" x14ac:dyDescent="0.7"/>
  <cols>
    <col min="1" max="1" width="7.40625" style="47" bestFit="1" customWidth="1"/>
    <col min="2" max="2" width="21" style="9" customWidth="1"/>
    <col min="3" max="3" width="35.26953125" style="9" customWidth="1"/>
    <col min="4" max="4" width="97.54296875" style="9" customWidth="1"/>
    <col min="5" max="5" width="18" style="9" customWidth="1"/>
    <col min="6" max="17" width="3.26953125" style="9" customWidth="1"/>
    <col min="18" max="18" width="12.26953125" style="47" customWidth="1"/>
    <col min="19" max="19" width="3.26953125" style="9" customWidth="1"/>
    <col min="20" max="20" width="10.26953125" style="9" customWidth="1"/>
    <col min="21" max="21" width="3.26953125" style="9" customWidth="1"/>
    <col min="22" max="22" width="10.26953125" style="9" customWidth="1"/>
    <col min="23" max="23" width="3" style="11" customWidth="1"/>
    <col min="24" max="27" width="10.26953125" style="9" customWidth="1"/>
    <col min="28" max="28" width="3.26953125" style="9" customWidth="1"/>
    <col min="29" max="34" width="9.54296875" style="9" customWidth="1"/>
    <col min="35" max="35" width="3.26953125" style="9" customWidth="1"/>
    <col min="36" max="41" width="9.54296875" style="9" customWidth="1"/>
    <col min="42" max="42" width="3.26953125" style="9" customWidth="1"/>
    <col min="43" max="45" width="10.86328125" style="9" customWidth="1"/>
    <col min="46" max="16384" width="11.26953125" style="9"/>
  </cols>
  <sheetData>
    <row r="1" spans="1:46" ht="73.5" customHeight="1" thickBot="1" x14ac:dyDescent="0.85">
      <c r="A1" s="102" t="s">
        <v>2</v>
      </c>
      <c r="B1" s="103"/>
      <c r="C1" s="103"/>
      <c r="D1" s="103"/>
      <c r="E1" s="103"/>
      <c r="F1" s="103"/>
      <c r="G1" s="103"/>
      <c r="H1" s="103"/>
      <c r="I1" s="103"/>
      <c r="J1" s="103"/>
      <c r="K1" s="103"/>
      <c r="L1" s="103"/>
      <c r="M1" s="103"/>
      <c r="N1" s="103"/>
      <c r="O1" s="103"/>
      <c r="P1" s="103"/>
      <c r="Q1" s="103"/>
      <c r="R1" s="104"/>
      <c r="S1" s="76"/>
      <c r="T1" s="101"/>
      <c r="U1" s="101"/>
      <c r="V1" s="101"/>
      <c r="W1" s="101"/>
      <c r="X1" s="101"/>
      <c r="Y1" s="101"/>
      <c r="Z1" s="7"/>
      <c r="AA1" s="7"/>
      <c r="AB1" s="7"/>
      <c r="AC1" s="7"/>
      <c r="AD1" s="7"/>
      <c r="AE1" s="7"/>
      <c r="AF1" s="7"/>
      <c r="AG1" s="7"/>
      <c r="AH1" s="7"/>
      <c r="AI1" s="7"/>
      <c r="AJ1" s="7"/>
      <c r="AK1" s="7"/>
      <c r="AL1" s="7"/>
      <c r="AM1" s="7"/>
      <c r="AN1" s="7"/>
      <c r="AO1" s="7"/>
      <c r="AP1" s="7"/>
      <c r="AQ1" s="7"/>
      <c r="AR1" s="7"/>
      <c r="AS1" s="8"/>
    </row>
    <row r="2" spans="1:46" ht="26.25" customHeight="1" thickBot="1" x14ac:dyDescent="0.85"/>
    <row r="3" spans="1:46" ht="51.75" customHeight="1" thickBot="1" x14ac:dyDescent="0.85">
      <c r="E3" s="108" t="s">
        <v>72</v>
      </c>
      <c r="F3" s="109"/>
      <c r="G3" s="109"/>
      <c r="H3" s="109"/>
      <c r="I3" s="109"/>
      <c r="J3" s="109"/>
      <c r="K3" s="109"/>
      <c r="L3" s="109"/>
      <c r="M3" s="109"/>
      <c r="N3" s="109"/>
      <c r="O3" s="109"/>
      <c r="P3" s="109"/>
      <c r="Q3" s="110"/>
      <c r="T3" s="111" t="s">
        <v>31</v>
      </c>
      <c r="U3" s="112"/>
      <c r="V3" s="112"/>
      <c r="W3" s="112"/>
      <c r="X3" s="112"/>
      <c r="Y3" s="112"/>
      <c r="Z3" s="112"/>
      <c r="AA3" s="113"/>
      <c r="AC3" s="111" t="s">
        <v>30</v>
      </c>
      <c r="AD3" s="112"/>
      <c r="AE3" s="112"/>
      <c r="AF3" s="112"/>
      <c r="AG3" s="112"/>
      <c r="AH3" s="113"/>
      <c r="AQ3" s="117" t="s">
        <v>76</v>
      </c>
      <c r="AR3" s="118"/>
      <c r="AS3" s="79"/>
    </row>
    <row r="4" spans="1:46" ht="58.5" customHeight="1" x14ac:dyDescent="0.75">
      <c r="C4" s="14"/>
      <c r="D4" s="14"/>
      <c r="E4" s="14"/>
      <c r="F4" s="14"/>
      <c r="G4" s="14"/>
      <c r="H4" s="14"/>
      <c r="I4" s="14"/>
      <c r="J4" s="14"/>
      <c r="K4" s="14"/>
      <c r="L4" s="14"/>
      <c r="M4" s="14"/>
      <c r="N4" s="14"/>
      <c r="O4" s="14"/>
      <c r="P4" s="14"/>
      <c r="Q4" s="14"/>
      <c r="R4" s="30"/>
      <c r="S4" s="18"/>
      <c r="T4" s="77" t="s">
        <v>8</v>
      </c>
      <c r="U4" s="17"/>
      <c r="V4" s="78" t="s">
        <v>32</v>
      </c>
      <c r="W4" s="17"/>
      <c r="X4" s="115" t="s">
        <v>33</v>
      </c>
      <c r="Y4" s="115"/>
      <c r="Z4" s="115"/>
      <c r="AA4" s="115"/>
      <c r="AB4" s="18"/>
      <c r="AC4" s="116" t="s">
        <v>34</v>
      </c>
      <c r="AD4" s="116"/>
      <c r="AE4" s="116"/>
      <c r="AF4" s="116"/>
      <c r="AG4" s="116"/>
      <c r="AH4" s="116"/>
      <c r="AI4" s="19"/>
      <c r="AJ4" s="114" t="s">
        <v>82</v>
      </c>
      <c r="AK4" s="114"/>
      <c r="AL4" s="114"/>
      <c r="AM4" s="114"/>
      <c r="AN4" s="114"/>
      <c r="AO4" s="114"/>
      <c r="AP4" s="19"/>
      <c r="AQ4" s="119" t="s">
        <v>77</v>
      </c>
      <c r="AR4" s="120"/>
      <c r="AS4" s="121"/>
    </row>
    <row r="5" spans="1:46" ht="41.25" customHeight="1" x14ac:dyDescent="0.7">
      <c r="A5" s="48" t="s">
        <v>35</v>
      </c>
      <c r="B5" s="48" t="s">
        <v>36</v>
      </c>
      <c r="C5" s="49" t="s">
        <v>37</v>
      </c>
      <c r="D5" s="49" t="s">
        <v>38</v>
      </c>
      <c r="E5" s="49" t="s">
        <v>39</v>
      </c>
      <c r="F5" s="88" t="s">
        <v>40</v>
      </c>
      <c r="G5" s="89" t="s">
        <v>41</v>
      </c>
      <c r="H5" s="89" t="s">
        <v>42</v>
      </c>
      <c r="I5" s="89" t="s">
        <v>43</v>
      </c>
      <c r="J5" s="89" t="s">
        <v>13</v>
      </c>
      <c r="K5" s="89" t="s">
        <v>44</v>
      </c>
      <c r="L5" s="91" t="s">
        <v>45</v>
      </c>
      <c r="M5" s="42" t="s">
        <v>46</v>
      </c>
      <c r="N5" s="42" t="s">
        <v>47</v>
      </c>
      <c r="O5" s="42" t="s">
        <v>48</v>
      </c>
      <c r="P5" s="42" t="s">
        <v>49</v>
      </c>
      <c r="Q5" s="42" t="s">
        <v>50</v>
      </c>
      <c r="R5" s="21" t="s">
        <v>51</v>
      </c>
      <c r="S5" s="19"/>
      <c r="T5" s="22" t="s">
        <v>52</v>
      </c>
      <c r="U5" s="23"/>
      <c r="V5" s="24" t="s">
        <v>53</v>
      </c>
      <c r="W5" s="23"/>
      <c r="X5" s="25" t="s">
        <v>54</v>
      </c>
      <c r="Y5" s="26" t="s">
        <v>55</v>
      </c>
      <c r="Z5" s="27" t="s">
        <v>56</v>
      </c>
      <c r="AA5" s="28" t="s">
        <v>57</v>
      </c>
      <c r="AB5" s="19"/>
      <c r="AC5" s="22" t="s">
        <v>52</v>
      </c>
      <c r="AD5" s="24" t="s">
        <v>53</v>
      </c>
      <c r="AE5" s="25" t="s">
        <v>54</v>
      </c>
      <c r="AF5" s="26" t="s">
        <v>55</v>
      </c>
      <c r="AG5" s="27" t="s">
        <v>56</v>
      </c>
      <c r="AH5" s="28" t="s">
        <v>57</v>
      </c>
      <c r="AI5" s="19"/>
      <c r="AJ5" s="22">
        <v>0.02</v>
      </c>
      <c r="AK5" s="29">
        <v>0</v>
      </c>
      <c r="AL5" s="25">
        <v>-0.02</v>
      </c>
      <c r="AM5" s="26">
        <v>-0.05</v>
      </c>
      <c r="AN5" s="27">
        <v>-0.1</v>
      </c>
      <c r="AO5" s="28">
        <v>-0.15</v>
      </c>
      <c r="AP5" s="19"/>
      <c r="AQ5" s="75" t="s">
        <v>8</v>
      </c>
      <c r="AR5" s="83" t="s">
        <v>33</v>
      </c>
      <c r="AS5" s="84" t="s">
        <v>58</v>
      </c>
    </row>
    <row r="6" spans="1:46" ht="147.5" x14ac:dyDescent="0.75">
      <c r="A6" s="64">
        <v>1</v>
      </c>
      <c r="B6" s="51" t="s">
        <v>70</v>
      </c>
      <c r="C6" s="54" t="s">
        <v>59</v>
      </c>
      <c r="D6" s="55" t="s">
        <v>89</v>
      </c>
      <c r="E6" s="56" t="s">
        <v>73</v>
      </c>
      <c r="F6" s="90" t="s">
        <v>60</v>
      </c>
      <c r="G6" s="90" t="s">
        <v>60</v>
      </c>
      <c r="H6" s="90" t="s">
        <v>60</v>
      </c>
      <c r="I6" s="90" t="s">
        <v>60</v>
      </c>
      <c r="J6" s="90" t="s">
        <v>60</v>
      </c>
      <c r="K6" s="90" t="s">
        <v>60</v>
      </c>
      <c r="L6" s="50" t="s">
        <v>60</v>
      </c>
      <c r="M6" s="51" t="s">
        <v>60</v>
      </c>
      <c r="N6" s="51" t="s">
        <v>60</v>
      </c>
      <c r="O6" s="51" t="s">
        <v>60</v>
      </c>
      <c r="P6" s="51" t="s">
        <v>60</v>
      </c>
      <c r="Q6" s="51" t="s">
        <v>60</v>
      </c>
      <c r="R6" s="60">
        <v>0.1</v>
      </c>
      <c r="S6" s="19"/>
      <c r="T6" s="65">
        <v>0</v>
      </c>
      <c r="U6" s="17"/>
      <c r="V6" s="66">
        <v>1</v>
      </c>
      <c r="W6" s="17"/>
      <c r="X6" s="65">
        <v>2</v>
      </c>
      <c r="Y6" s="65">
        <v>3</v>
      </c>
      <c r="Z6" s="65">
        <v>4</v>
      </c>
      <c r="AA6" s="67">
        <v>4</v>
      </c>
      <c r="AB6" s="19"/>
      <c r="AC6" s="68"/>
      <c r="AD6" s="69"/>
      <c r="AE6" s="69"/>
      <c r="AF6" s="69"/>
      <c r="AG6" s="69"/>
      <c r="AH6" s="69"/>
      <c r="AI6" s="19"/>
      <c r="AJ6" s="63" t="str">
        <f>IF(AC6="","",AJ$5)</f>
        <v/>
      </c>
      <c r="AK6" s="63" t="str">
        <f t="shared" ref="AK6:AO6" si="0">IF(AD6="","",AK$5)</f>
        <v/>
      </c>
      <c r="AL6" s="63" t="str">
        <f t="shared" si="0"/>
        <v/>
      </c>
      <c r="AM6" s="63" t="str">
        <f t="shared" si="0"/>
        <v/>
      </c>
      <c r="AN6" s="63" t="str">
        <f t="shared" si="0"/>
        <v/>
      </c>
      <c r="AO6" s="63" t="str">
        <f t="shared" si="0"/>
        <v/>
      </c>
      <c r="AP6" s="19"/>
      <c r="AQ6" s="73">
        <f>IF(AJ6=0.02,0.02,0)</f>
        <v>0</v>
      </c>
      <c r="AR6" s="74">
        <f>SUM(AK6:AO6)</f>
        <v>0</v>
      </c>
      <c r="AS6" s="74">
        <f>AR6*R6</f>
        <v>0</v>
      </c>
      <c r="AT6" s="47"/>
    </row>
    <row r="7" spans="1:46" ht="103.25" x14ac:dyDescent="0.75">
      <c r="A7" s="64">
        <v>2</v>
      </c>
      <c r="B7" s="51" t="s">
        <v>70</v>
      </c>
      <c r="C7" s="54" t="s">
        <v>61</v>
      </c>
      <c r="D7" s="55" t="s">
        <v>66</v>
      </c>
      <c r="E7" s="56" t="s">
        <v>74</v>
      </c>
      <c r="F7" s="124" t="s">
        <v>60</v>
      </c>
      <c r="G7" s="125"/>
      <c r="H7" s="125"/>
      <c r="I7" s="125"/>
      <c r="J7" s="125"/>
      <c r="K7" s="126"/>
      <c r="L7" s="105" t="s">
        <v>60</v>
      </c>
      <c r="M7" s="106"/>
      <c r="N7" s="106"/>
      <c r="O7" s="106"/>
      <c r="P7" s="106"/>
      <c r="Q7" s="107"/>
      <c r="R7" s="60">
        <v>0.05</v>
      </c>
      <c r="S7" s="19"/>
      <c r="T7" s="80"/>
      <c r="U7" s="17"/>
      <c r="V7" s="65">
        <v>0</v>
      </c>
      <c r="W7" s="17"/>
      <c r="X7" s="66">
        <v>1</v>
      </c>
      <c r="Y7" s="65">
        <v>2</v>
      </c>
      <c r="Z7" s="65">
        <v>3</v>
      </c>
      <c r="AA7" s="67">
        <v>3</v>
      </c>
      <c r="AB7" s="19"/>
      <c r="AC7" s="86"/>
      <c r="AD7" s="87"/>
      <c r="AE7" s="87"/>
      <c r="AF7" s="87"/>
      <c r="AG7" s="87"/>
      <c r="AH7" s="87"/>
      <c r="AI7" s="19"/>
      <c r="AJ7" s="80"/>
      <c r="AK7" s="81" t="str">
        <f t="shared" ref="AK7:AO9" si="1">IF(AD7="","",AK$5)</f>
        <v/>
      </c>
      <c r="AL7" s="81" t="str">
        <f t="shared" si="1"/>
        <v/>
      </c>
      <c r="AM7" s="81" t="str">
        <f t="shared" si="1"/>
        <v/>
      </c>
      <c r="AN7" s="81" t="str">
        <f t="shared" si="1"/>
        <v/>
      </c>
      <c r="AO7" s="81" t="str">
        <f t="shared" si="1"/>
        <v/>
      </c>
      <c r="AP7" s="19"/>
      <c r="AQ7" s="80"/>
      <c r="AR7" s="82"/>
      <c r="AS7" s="82"/>
      <c r="AT7" s="47"/>
    </row>
    <row r="8" spans="1:46" ht="88.5" x14ac:dyDescent="0.75">
      <c r="A8" s="64">
        <v>3</v>
      </c>
      <c r="B8" s="51" t="s">
        <v>70</v>
      </c>
      <c r="C8" s="54" t="s">
        <v>69</v>
      </c>
      <c r="D8" s="55" t="s">
        <v>67</v>
      </c>
      <c r="E8" s="56" t="s">
        <v>75</v>
      </c>
      <c r="F8" s="124" t="s">
        <v>60</v>
      </c>
      <c r="G8" s="125"/>
      <c r="H8" s="126"/>
      <c r="I8" s="124" t="s">
        <v>60</v>
      </c>
      <c r="J8" s="125"/>
      <c r="K8" s="126"/>
      <c r="L8" s="105" t="s">
        <v>60</v>
      </c>
      <c r="M8" s="106"/>
      <c r="N8" s="107"/>
      <c r="O8" s="105" t="s">
        <v>60</v>
      </c>
      <c r="P8" s="106"/>
      <c r="Q8" s="107"/>
      <c r="R8" s="60">
        <v>0.05</v>
      </c>
      <c r="S8" s="19"/>
      <c r="T8" s="80"/>
      <c r="U8" s="17"/>
      <c r="V8" s="65">
        <v>0</v>
      </c>
      <c r="W8" s="17"/>
      <c r="X8" s="66">
        <v>1</v>
      </c>
      <c r="Y8" s="65">
        <v>2</v>
      </c>
      <c r="Z8" s="65">
        <v>3</v>
      </c>
      <c r="AA8" s="67">
        <v>3</v>
      </c>
      <c r="AB8" s="19"/>
      <c r="AC8" s="86"/>
      <c r="AD8" s="87"/>
      <c r="AE8" s="87"/>
      <c r="AF8" s="87"/>
      <c r="AG8" s="87"/>
      <c r="AH8" s="87"/>
      <c r="AI8" s="19"/>
      <c r="AJ8" s="80"/>
      <c r="AK8" s="81" t="str">
        <f t="shared" si="1"/>
        <v/>
      </c>
      <c r="AL8" s="81" t="str">
        <f t="shared" si="1"/>
        <v/>
      </c>
      <c r="AM8" s="81" t="str">
        <f t="shared" si="1"/>
        <v/>
      </c>
      <c r="AN8" s="81" t="str">
        <f t="shared" si="1"/>
        <v/>
      </c>
      <c r="AO8" s="81" t="str">
        <f t="shared" si="1"/>
        <v/>
      </c>
      <c r="AP8" s="19"/>
      <c r="AQ8" s="80"/>
      <c r="AR8" s="82"/>
      <c r="AS8" s="82"/>
      <c r="AT8" s="47"/>
    </row>
    <row r="9" spans="1:46" ht="145.5" customHeight="1" x14ac:dyDescent="0.75">
      <c r="A9" s="64">
        <v>4</v>
      </c>
      <c r="B9" s="51" t="s">
        <v>70</v>
      </c>
      <c r="C9" s="54" t="s">
        <v>62</v>
      </c>
      <c r="D9" s="55" t="s">
        <v>68</v>
      </c>
      <c r="E9" s="56" t="s">
        <v>73</v>
      </c>
      <c r="F9" s="90" t="s">
        <v>60</v>
      </c>
      <c r="G9" s="90" t="s">
        <v>60</v>
      </c>
      <c r="H9" s="90" t="s">
        <v>60</v>
      </c>
      <c r="I9" s="90" t="s">
        <v>60</v>
      </c>
      <c r="J9" s="90" t="s">
        <v>60</v>
      </c>
      <c r="K9" s="90" t="s">
        <v>60</v>
      </c>
      <c r="L9" s="50" t="s">
        <v>60</v>
      </c>
      <c r="M9" s="51" t="s">
        <v>60</v>
      </c>
      <c r="N9" s="51" t="s">
        <v>60</v>
      </c>
      <c r="O9" s="51" t="s">
        <v>60</v>
      </c>
      <c r="P9" s="51" t="s">
        <v>60</v>
      </c>
      <c r="Q9" s="51" t="s">
        <v>60</v>
      </c>
      <c r="R9" s="60">
        <v>0.1</v>
      </c>
      <c r="S9" s="19"/>
      <c r="T9" s="65">
        <v>0</v>
      </c>
      <c r="U9" s="17"/>
      <c r="V9" s="66">
        <v>1</v>
      </c>
      <c r="W9" s="17"/>
      <c r="X9" s="65">
        <v>2</v>
      </c>
      <c r="Y9" s="65">
        <v>3</v>
      </c>
      <c r="Z9" s="65">
        <v>4</v>
      </c>
      <c r="AA9" s="67">
        <v>4</v>
      </c>
      <c r="AB9" s="19"/>
      <c r="AC9" s="68"/>
      <c r="AD9" s="69"/>
      <c r="AE9" s="69"/>
      <c r="AF9" s="69"/>
      <c r="AG9" s="69"/>
      <c r="AH9" s="69"/>
      <c r="AI9" s="19"/>
      <c r="AJ9" s="63" t="str">
        <f t="shared" ref="AJ9" si="2">IF(AC9="","",AJ$5)</f>
        <v/>
      </c>
      <c r="AK9" s="63" t="str">
        <f t="shared" si="1"/>
        <v/>
      </c>
      <c r="AL9" s="63" t="str">
        <f t="shared" si="1"/>
        <v/>
      </c>
      <c r="AM9" s="63" t="str">
        <f t="shared" si="1"/>
        <v/>
      </c>
      <c r="AN9" s="63" t="str">
        <f t="shared" si="1"/>
        <v/>
      </c>
      <c r="AO9" s="63" t="str">
        <f t="shared" si="1"/>
        <v/>
      </c>
      <c r="AP9" s="19"/>
      <c r="AQ9" s="73">
        <f>IF(AJ9=0.02,0.02,0)</f>
        <v>0</v>
      </c>
      <c r="AR9" s="74">
        <f>SUM(AK9:AO9)</f>
        <v>0</v>
      </c>
      <c r="AS9" s="74">
        <f>AR9*R9</f>
        <v>0</v>
      </c>
      <c r="AT9" s="47"/>
    </row>
    <row r="10" spans="1:46" ht="206.5" x14ac:dyDescent="0.75">
      <c r="A10" s="64">
        <v>5</v>
      </c>
      <c r="B10" s="57" t="s">
        <v>71</v>
      </c>
      <c r="C10" s="58" t="s">
        <v>63</v>
      </c>
      <c r="D10" s="59" t="s">
        <v>90</v>
      </c>
      <c r="E10" s="56" t="s">
        <v>73</v>
      </c>
      <c r="F10" s="90" t="s">
        <v>60</v>
      </c>
      <c r="G10" s="90" t="s">
        <v>60</v>
      </c>
      <c r="H10" s="90" t="s">
        <v>60</v>
      </c>
      <c r="I10" s="90" t="s">
        <v>60</v>
      </c>
      <c r="J10" s="90" t="s">
        <v>60</v>
      </c>
      <c r="K10" s="90" t="s">
        <v>60</v>
      </c>
      <c r="L10" s="50" t="s">
        <v>60</v>
      </c>
      <c r="M10" s="51" t="s">
        <v>60</v>
      </c>
      <c r="N10" s="51" t="s">
        <v>60</v>
      </c>
      <c r="O10" s="51" t="s">
        <v>60</v>
      </c>
      <c r="P10" s="51" t="s">
        <v>60</v>
      </c>
      <c r="Q10" s="51" t="s">
        <v>60</v>
      </c>
      <c r="R10" s="60">
        <v>0.3</v>
      </c>
      <c r="S10" s="19"/>
      <c r="T10" s="65">
        <v>0</v>
      </c>
      <c r="U10" s="17"/>
      <c r="V10" s="66">
        <v>1</v>
      </c>
      <c r="W10" s="17"/>
      <c r="X10" s="65">
        <v>2</v>
      </c>
      <c r="Y10" s="65">
        <v>3</v>
      </c>
      <c r="Z10" s="65">
        <v>4</v>
      </c>
      <c r="AA10" s="67">
        <v>4</v>
      </c>
      <c r="AB10" s="19"/>
      <c r="AC10" s="68"/>
      <c r="AD10" s="69"/>
      <c r="AE10" s="69"/>
      <c r="AF10" s="69"/>
      <c r="AG10" s="69"/>
      <c r="AH10" s="69"/>
      <c r="AI10" s="19"/>
      <c r="AJ10" s="63" t="str">
        <f>IF(AC10="","",AJ$5)</f>
        <v/>
      </c>
      <c r="AK10" s="63" t="str">
        <f t="shared" ref="AK10:AO12" si="3">IF(AD10="","",AK$5)</f>
        <v/>
      </c>
      <c r="AL10" s="63" t="str">
        <f t="shared" si="3"/>
        <v/>
      </c>
      <c r="AM10" s="63" t="str">
        <f t="shared" si="3"/>
        <v/>
      </c>
      <c r="AN10" s="63" t="str">
        <f>IF(AG10="","",AN$5)</f>
        <v/>
      </c>
      <c r="AO10" s="63" t="str">
        <f t="shared" si="3"/>
        <v/>
      </c>
      <c r="AP10" s="19"/>
      <c r="AQ10" s="73">
        <f>IF(AJ10=0.02,0.02,0)</f>
        <v>0</v>
      </c>
      <c r="AR10" s="74">
        <f>SUM(AK10:AO10)</f>
        <v>0</v>
      </c>
      <c r="AS10" s="74">
        <f>AR10*R10</f>
        <v>0</v>
      </c>
      <c r="AT10" s="47"/>
    </row>
    <row r="11" spans="1:46" ht="73.75" x14ac:dyDescent="0.75">
      <c r="A11" s="64">
        <v>6</v>
      </c>
      <c r="B11" s="57" t="s">
        <v>71</v>
      </c>
      <c r="C11" s="58" t="s">
        <v>64</v>
      </c>
      <c r="D11" s="62" t="s">
        <v>91</v>
      </c>
      <c r="E11" s="56" t="s">
        <v>73</v>
      </c>
      <c r="F11" s="90" t="s">
        <v>60</v>
      </c>
      <c r="G11" s="90" t="s">
        <v>60</v>
      </c>
      <c r="H11" s="90" t="s">
        <v>60</v>
      </c>
      <c r="I11" s="90" t="s">
        <v>60</v>
      </c>
      <c r="J11" s="90" t="s">
        <v>60</v>
      </c>
      <c r="K11" s="90" t="s">
        <v>60</v>
      </c>
      <c r="L11" s="50" t="s">
        <v>60</v>
      </c>
      <c r="M11" s="51" t="s">
        <v>60</v>
      </c>
      <c r="N11" s="51" t="s">
        <v>60</v>
      </c>
      <c r="O11" s="51" t="s">
        <v>60</v>
      </c>
      <c r="P11" s="51" t="s">
        <v>60</v>
      </c>
      <c r="Q11" s="51" t="s">
        <v>60</v>
      </c>
      <c r="R11" s="60">
        <v>0.3</v>
      </c>
      <c r="S11" s="19"/>
      <c r="T11" s="65">
        <v>0</v>
      </c>
      <c r="U11" s="17"/>
      <c r="V11" s="66">
        <v>1</v>
      </c>
      <c r="W11" s="17"/>
      <c r="X11" s="65">
        <v>2</v>
      </c>
      <c r="Y11" s="65">
        <v>3</v>
      </c>
      <c r="Z11" s="65">
        <v>4</v>
      </c>
      <c r="AA11" s="67">
        <v>4</v>
      </c>
      <c r="AB11" s="19"/>
      <c r="AC11" s="68"/>
      <c r="AD11" s="69"/>
      <c r="AE11" s="69"/>
      <c r="AF11" s="69"/>
      <c r="AG11" s="69"/>
      <c r="AH11" s="69"/>
      <c r="AI11" s="19"/>
      <c r="AJ11" s="63" t="str">
        <f t="shared" ref="AJ11" si="4">IF(AC11="","",AJ$5)</f>
        <v/>
      </c>
      <c r="AK11" s="63" t="str">
        <f t="shared" si="3"/>
        <v/>
      </c>
      <c r="AL11" s="63" t="str">
        <f t="shared" si="3"/>
        <v/>
      </c>
      <c r="AM11" s="63" t="str">
        <f t="shared" si="3"/>
        <v/>
      </c>
      <c r="AN11" s="63" t="str">
        <f t="shared" si="3"/>
        <v/>
      </c>
      <c r="AO11" s="63" t="str">
        <f t="shared" si="3"/>
        <v/>
      </c>
      <c r="AP11" s="19"/>
      <c r="AQ11" s="73">
        <f>IF(AJ11=0.02,0.02,0)</f>
        <v>0</v>
      </c>
      <c r="AR11" s="74">
        <f>SUM(AK11:AO11)</f>
        <v>0</v>
      </c>
      <c r="AS11" s="74">
        <f>AR11*R11</f>
        <v>0</v>
      </c>
      <c r="AT11" s="47"/>
    </row>
    <row r="12" spans="1:46" ht="280.25" x14ac:dyDescent="0.75">
      <c r="A12" s="64">
        <v>7</v>
      </c>
      <c r="B12" s="51" t="s">
        <v>70</v>
      </c>
      <c r="C12" s="58" t="s">
        <v>65</v>
      </c>
      <c r="D12" s="59" t="s">
        <v>94</v>
      </c>
      <c r="E12" s="56" t="s">
        <v>73</v>
      </c>
      <c r="F12" s="90" t="s">
        <v>60</v>
      </c>
      <c r="G12" s="90" t="s">
        <v>60</v>
      </c>
      <c r="H12" s="90" t="s">
        <v>60</v>
      </c>
      <c r="I12" s="90" t="s">
        <v>60</v>
      </c>
      <c r="J12" s="90" t="s">
        <v>60</v>
      </c>
      <c r="K12" s="90" t="s">
        <v>60</v>
      </c>
      <c r="L12" s="50" t="s">
        <v>60</v>
      </c>
      <c r="M12" s="51" t="s">
        <v>60</v>
      </c>
      <c r="N12" s="51" t="s">
        <v>60</v>
      </c>
      <c r="O12" s="51" t="s">
        <v>60</v>
      </c>
      <c r="P12" s="51" t="s">
        <v>60</v>
      </c>
      <c r="Q12" s="51" t="s">
        <v>60</v>
      </c>
      <c r="R12" s="60">
        <v>0.1</v>
      </c>
      <c r="S12" s="19"/>
      <c r="T12" s="80"/>
      <c r="U12" s="17"/>
      <c r="V12" s="65">
        <v>5</v>
      </c>
      <c r="W12" s="17"/>
      <c r="X12" s="65">
        <v>6</v>
      </c>
      <c r="Y12" s="65">
        <v>7</v>
      </c>
      <c r="Z12" s="65">
        <v>8</v>
      </c>
      <c r="AA12" s="67">
        <v>8</v>
      </c>
      <c r="AB12" s="19"/>
      <c r="AC12" s="68"/>
      <c r="AD12" s="69"/>
      <c r="AE12" s="69"/>
      <c r="AF12" s="69"/>
      <c r="AG12" s="69"/>
      <c r="AH12" s="69"/>
      <c r="AI12" s="19"/>
      <c r="AJ12" s="80"/>
      <c r="AK12" s="63" t="str">
        <f t="shared" si="3"/>
        <v/>
      </c>
      <c r="AL12" s="63" t="str">
        <f t="shared" si="3"/>
        <v/>
      </c>
      <c r="AM12" s="63" t="str">
        <f t="shared" si="3"/>
        <v/>
      </c>
      <c r="AN12" s="63" t="str">
        <f t="shared" si="3"/>
        <v/>
      </c>
      <c r="AO12" s="63" t="str">
        <f t="shared" si="3"/>
        <v/>
      </c>
      <c r="AP12" s="19"/>
      <c r="AQ12" s="80"/>
      <c r="AR12" s="74">
        <f>SUM(AK12:AO12)</f>
        <v>0</v>
      </c>
      <c r="AS12" s="74">
        <f>AR12*R12</f>
        <v>0</v>
      </c>
      <c r="AT12" s="47"/>
    </row>
    <row r="14" spans="1:46" ht="14.75" x14ac:dyDescent="0.7">
      <c r="R14" s="70">
        <f>SUM(R6:R12)</f>
        <v>1.0000000000000002</v>
      </c>
      <c r="AQ14" s="71">
        <f>IF(AND(SUM(AQ6:AQ12)=0.08,SUM(AR6,AR9:AR11)=0,SUM(AR7:AR8,AR12)&gt;=(-0.02)),0.02,0)</f>
        <v>0</v>
      </c>
      <c r="AR14" s="72"/>
      <c r="AS14" s="71">
        <f>IF(SUM(AS6:AS12)&lt;-0.05,-0.05,SUM(AS6:AS12))</f>
        <v>0</v>
      </c>
    </row>
    <row r="15" spans="1:46" x14ac:dyDescent="0.7">
      <c r="AQ15" s="46"/>
      <c r="AR15" s="46"/>
      <c r="AS15" s="46"/>
    </row>
    <row r="16" spans="1:46" ht="40.5" x14ac:dyDescent="0.7">
      <c r="AJ16" s="122" t="s">
        <v>81</v>
      </c>
      <c r="AK16" s="122"/>
      <c r="AL16" s="122"/>
      <c r="AM16" s="85" t="s">
        <v>80</v>
      </c>
      <c r="AN16" s="85" t="s">
        <v>78</v>
      </c>
      <c r="AO16" s="85" t="s">
        <v>79</v>
      </c>
      <c r="AT16" s="11"/>
    </row>
    <row r="17" spans="36:46" ht="14.75" x14ac:dyDescent="0.7">
      <c r="AJ17" s="123" t="s">
        <v>0</v>
      </c>
      <c r="AK17" s="123"/>
      <c r="AL17" s="123"/>
      <c r="AM17" s="16" t="s">
        <v>8</v>
      </c>
      <c r="AN17" s="32">
        <f>AQ14</f>
        <v>0</v>
      </c>
      <c r="AO17" s="33">
        <f>AN17*$AS$3</f>
        <v>0</v>
      </c>
      <c r="AQ17" s="47"/>
      <c r="AR17" s="47"/>
      <c r="AS17" s="47"/>
      <c r="AT17" s="11"/>
    </row>
    <row r="18" spans="36:46" ht="14.75" x14ac:dyDescent="0.7">
      <c r="AJ18" s="123"/>
      <c r="AK18" s="123"/>
      <c r="AL18" s="123"/>
      <c r="AM18" s="38" t="s">
        <v>33</v>
      </c>
      <c r="AN18" s="32">
        <f>AS14</f>
        <v>0</v>
      </c>
      <c r="AO18" s="33">
        <f>AN18*$AS$3</f>
        <v>0</v>
      </c>
    </row>
    <row r="21" spans="36:46" ht="12" customHeight="1" x14ac:dyDescent="0.7"/>
    <row r="24" spans="36:46" ht="21" customHeight="1" x14ac:dyDescent="0.7"/>
    <row r="26" spans="36:46" ht="21" customHeight="1" x14ac:dyDescent="0.7"/>
    <row r="28" spans="36:46" ht="21" customHeight="1" x14ac:dyDescent="0.7"/>
  </sheetData>
  <mergeCells count="18">
    <mergeCell ref="F8:H8"/>
    <mergeCell ref="I8:K8"/>
    <mergeCell ref="L8:N8"/>
    <mergeCell ref="O8:Q8"/>
    <mergeCell ref="AJ16:AL16"/>
    <mergeCell ref="AJ17:AL18"/>
    <mergeCell ref="X4:AA4"/>
    <mergeCell ref="AC4:AH4"/>
    <mergeCell ref="AJ4:AO4"/>
    <mergeCell ref="AQ4:AS4"/>
    <mergeCell ref="AC3:AH3"/>
    <mergeCell ref="AQ3:AR3"/>
    <mergeCell ref="F7:K7"/>
    <mergeCell ref="L7:Q7"/>
    <mergeCell ref="A1:R1"/>
    <mergeCell ref="T1:Y1"/>
    <mergeCell ref="E3:Q3"/>
    <mergeCell ref="T3:AA3"/>
  </mergeCells>
  <conditionalFormatting sqref="AD6:AH12">
    <cfRule type="cellIs" dxfId="5" priority="1" operator="equal">
      <formula>"x"</formula>
    </cfRule>
  </conditionalFormatting>
  <pageMargins left="0.31496062992125984" right="0.31496062992125984" top="0.59055118110236227" bottom="0.59055118110236227" header="0.31496062992125984" footer="0.31496062992125984"/>
  <pageSetup paperSize="9" scale="32" orientation="landscape" r:id="rId1"/>
  <headerFooter alignWithMargins="0">
    <oddHeader>&amp;CESM Soft Services
Key Performance Indicators&amp;R&amp;"Calibri,Standard"&amp;10&amp;K000000Internal Use&amp;1#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5ac8131-6f28-437f-bb89-657faef636c8" xsi:nil="true"/>
    <SharedWithUsers xmlns="15ac8131-6f28-437f-bb89-657faef636c8">
      <UserInfo>
        <DisplayName/>
        <AccountId xsi:nil="true"/>
        <AccountType/>
      </UserInfo>
    </SharedWithUsers>
    <lcf76f155ced4ddcb4097134ff3c332f xmlns="a153af3a-88be-4167-abce-2fd366c974cc">
      <Terms xmlns="http://schemas.microsoft.com/office/infopath/2007/PartnerControls"/>
    </lcf76f155ced4ddcb4097134ff3c332f>
    <DocumentType xmlns="a153af3a-88be-4167-abce-2fd366c974cc" xsi:nil="true"/>
    <MediaLengthInSeconds xmlns="a153af3a-88be-4167-abce-2fd366c974cc" xsi:nil="true"/>
    <Status xmlns="a153af3a-88be-4167-abce-2fd366c974cc" xsi:nil="true"/>
    <_Flow_SignoffStatus xmlns="a153af3a-88be-4167-abce-2fd366c974cc" xsi:nil="true"/>
    <_dlc_DocId xmlns="15ac8131-6f28-437f-bb89-657faef636c8">ESM1-244363895-24142</_dlc_DocId>
    <_dlc_DocIdUrl xmlns="15ac8131-6f28-437f-bb89-657faef636c8">
      <Url>https://esm.sharepoint.com/sites/BAU-CLP/_layouts/15/DocIdRedir.aspx?ID=ESM1-244363895-24142</Url>
      <Description>ESM1-244363895-24142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0" ma:contentTypeDescription="Create a new document." ma:contentTypeScope="" ma:versionID="4b85597e65fa95555f9390ffebf853c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421d90fa51b5f4bafcc31839118d3097"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CCCB12A-8C2E-4128-ADAF-23D6AFB05645}">
  <ds:schemaRefs>
    <ds:schemaRef ds:uri="http://purl.org/dc/elements/1.1/"/>
    <ds:schemaRef ds:uri="http://purl.org/dc/dcmitype/"/>
    <ds:schemaRef ds:uri="6cd95baa-b69e-4fcd-ac9a-557e97e0bcb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21c550c0-7a0b-45e2-b912-d4b4658d60b0"/>
    <ds:schemaRef ds:uri="http://schemas.microsoft.com/office/2006/metadata/properties"/>
    <ds:schemaRef ds:uri="http://www.w3.org/XML/1998/namespace"/>
    <ds:schemaRef ds:uri="15ac8131-6f28-437f-bb89-657faef636c8"/>
    <ds:schemaRef ds:uri="fd62f12f-f668-48d3-a541-28775ee7f2e2"/>
    <ds:schemaRef ds:uri="a153af3a-88be-4167-abce-2fd366c974cc"/>
  </ds:schemaRefs>
</ds:datastoreItem>
</file>

<file path=customXml/itemProps2.xml><?xml version="1.0" encoding="utf-8"?>
<ds:datastoreItem xmlns:ds="http://schemas.openxmlformats.org/officeDocument/2006/customXml" ds:itemID="{93CF9F62-80E9-4AD3-B252-33714BA3F1CF}">
  <ds:schemaRefs>
    <ds:schemaRef ds:uri="http://schemas.microsoft.com/sharepoint/v3/contenttype/forms"/>
  </ds:schemaRefs>
</ds:datastoreItem>
</file>

<file path=customXml/itemProps3.xml><?xml version="1.0" encoding="utf-8"?>
<ds:datastoreItem xmlns:ds="http://schemas.openxmlformats.org/officeDocument/2006/customXml" ds:itemID="{C971AB7D-5B37-4316-A298-57F23B965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3584D38-6585-4CE7-A77B-39E8BAED379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Introduction</vt:lpstr>
      <vt:lpstr>Annual Performance Report</vt:lpstr>
      <vt:lpstr>Jan</vt:lpstr>
      <vt:lpstr>Feb</vt:lpstr>
      <vt:lpstr>Mar</vt:lpstr>
      <vt:lpstr>Apr</vt:lpstr>
      <vt:lpstr>May</vt:lpstr>
      <vt:lpstr>Jun</vt:lpstr>
      <vt:lpstr>Jul</vt:lpstr>
      <vt:lpstr>Aug</vt:lpstr>
      <vt:lpstr>Sep</vt:lpstr>
      <vt:lpstr>Oct</vt:lpstr>
      <vt:lpstr>Nov</vt:lpstr>
      <vt:lpstr>Dec</vt:lpstr>
      <vt:lpstr>KPI example</vt:lpstr>
      <vt:lpstr>'Annual Performance Report'!Print_Area</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2023-10-02T13:32:22Z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SV_QUERY_LIST_4F35BF76-6C0D-4D9B-82B2-816C12CF3733">
    <vt:lpwstr>empty_477D106A-C0D6-4607-AEBD-E2C9D60EA279</vt:lpwstr>
  </property>
  <property fmtid="{D5CDD505-2E9C-101B-9397-08002B2CF9AE}" pid="4" name="_dlc_DocIdItemGuid">
    <vt:lpwstr>b41254b6-13f0-44bd-82bb-bb939190c135</vt:lpwstr>
  </property>
  <property fmtid="{D5CDD505-2E9C-101B-9397-08002B2CF9AE}" pid="5" name="MSIP_Label_1764a71f-7e5e-4aeb-ba26-1fccf4925c1d_Enabled">
    <vt:lpwstr>true</vt:lpwstr>
  </property>
  <property fmtid="{D5CDD505-2E9C-101B-9397-08002B2CF9AE}" pid="6" name="MSIP_Label_1764a71f-7e5e-4aeb-ba26-1fccf4925c1d_SetDate">
    <vt:lpwstr>2023-02-17T09:37:08Z</vt:lpwstr>
  </property>
  <property fmtid="{D5CDD505-2E9C-101B-9397-08002B2CF9AE}" pid="7" name="MSIP_Label_1764a71f-7e5e-4aeb-ba26-1fccf4925c1d_Method">
    <vt:lpwstr>Standard</vt:lpwstr>
  </property>
  <property fmtid="{D5CDD505-2E9C-101B-9397-08002B2CF9AE}" pid="8" name="MSIP_Label_1764a71f-7e5e-4aeb-ba26-1fccf4925c1d_Name">
    <vt:lpwstr>Internal</vt:lpwstr>
  </property>
  <property fmtid="{D5CDD505-2E9C-101B-9397-08002B2CF9AE}" pid="9" name="MSIP_Label_1764a71f-7e5e-4aeb-ba26-1fccf4925c1d_SiteId">
    <vt:lpwstr>98e29ecf-22bf-49bc-85a7-51537b56ef79</vt:lpwstr>
  </property>
  <property fmtid="{D5CDD505-2E9C-101B-9397-08002B2CF9AE}" pid="10" name="MSIP_Label_1764a71f-7e5e-4aeb-ba26-1fccf4925c1d_ActionId">
    <vt:lpwstr>9f0d3be5-f4dc-49b5-8f3d-8edcc214196d</vt:lpwstr>
  </property>
  <property fmtid="{D5CDD505-2E9C-101B-9397-08002B2CF9AE}" pid="11" name="MSIP_Label_1764a71f-7e5e-4aeb-ba26-1fccf4925c1d_ContentBits">
    <vt:lpwstr>1</vt:lpwstr>
  </property>
  <property fmtid="{D5CDD505-2E9C-101B-9397-08002B2CF9AE}" pid="12" name="SV_HIDDEN_GRID_QUERY_LIST_4F35BF76-6C0D-4D9B-82B2-816C12CF3733">
    <vt:lpwstr>empty_477D106A-C0D6-4607-AEBD-E2C9D60EA279</vt:lpwstr>
  </property>
  <property fmtid="{D5CDD505-2E9C-101B-9397-08002B2CF9AE}" pid="13" name="MediaServiceImageTags">
    <vt:lpwstr/>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xd_Signature">
    <vt:bool>false</vt:bool>
  </property>
  <property fmtid="{D5CDD505-2E9C-101B-9397-08002B2CF9AE}" pid="19" name="TriggerFlowInfo">
    <vt:lpwstr/>
  </property>
</Properties>
</file>