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800" documentId="13_ncr:1_{1F532036-0209-4CBA-94DD-202DBEBBAB79}" xr6:coauthVersionLast="47" xr6:coauthVersionMax="47" xr10:uidLastSave="{2DCF772C-15D8-4C06-A635-8C43E4638BF0}"/>
  <bookViews>
    <workbookView xWindow="-90" yWindow="-90" windowWidth="19380" windowHeight="10380" tabRatio="738" firstSheet="2" activeTab="14" xr2:uid="{00000000-000D-0000-FFFF-FFFF00000000}"/>
  </bookViews>
  <sheets>
    <sheet name="Introduction" sheetId="5" r:id="rId1"/>
    <sheet name="Annual Performance Report" sheetId="19" r:id="rId2"/>
    <sheet name="Jan" sheetId="34" r:id="rId3"/>
    <sheet name="Feb" sheetId="37" r:id="rId4"/>
    <sheet name="Mar" sheetId="36" r:id="rId5"/>
    <sheet name="Apr" sheetId="42" r:id="rId6"/>
    <sheet name="May" sheetId="38" r:id="rId7"/>
    <sheet name="Jun" sheetId="40" r:id="rId8"/>
    <sheet name="Jul" sheetId="39" r:id="rId9"/>
    <sheet name="Aug" sheetId="41" r:id="rId10"/>
    <sheet name="Sep" sheetId="43" r:id="rId11"/>
    <sheet name="Oct" sheetId="45" r:id="rId12"/>
    <sheet name="Nov" sheetId="46" r:id="rId13"/>
    <sheet name="Dec" sheetId="44" r:id="rId14"/>
    <sheet name="KPI example" sheetId="35" r:id="rId15"/>
  </sheets>
  <externalReferences>
    <externalReference r:id="rId16"/>
    <externalReference r:id="rId17"/>
  </externalReferences>
  <definedNames>
    <definedName name="__KPI1" localSheetId="1">'[1]Data-Table'!#REF!</definedName>
    <definedName name="__KPI1" localSheetId="5">'[1]Data-Table'!#REF!</definedName>
    <definedName name="__KPI1" localSheetId="9">'[1]Data-Table'!#REF!</definedName>
    <definedName name="__KPI1" localSheetId="13">'[1]Data-Table'!#REF!</definedName>
    <definedName name="__KPI1" localSheetId="3">'[1]Data-Table'!#REF!</definedName>
    <definedName name="__KPI1" localSheetId="0">'[1]Data-Table'!#REF!</definedName>
    <definedName name="__KPI1" localSheetId="2">'[1]Data-Table'!#REF!</definedName>
    <definedName name="__KPI1" localSheetId="8">'[1]Data-Table'!#REF!</definedName>
    <definedName name="__KPI1" localSheetId="7">'[1]Data-Table'!#REF!</definedName>
    <definedName name="__KPI1" localSheetId="4">'[1]Data-Table'!#REF!</definedName>
    <definedName name="__KPI1" localSheetId="6">'[1]Data-Table'!#REF!</definedName>
    <definedName name="__KPI1" localSheetId="12">'[1]Data-Table'!#REF!</definedName>
    <definedName name="__KPI1" localSheetId="11">'[1]Data-Table'!#REF!</definedName>
    <definedName name="__KPI1" localSheetId="10">'[1]Data-Table'!#REF!</definedName>
    <definedName name="__KPI1">'[1]Data-Table'!#REF!</definedName>
    <definedName name="_KPI1" localSheetId="1">#REF!</definedName>
    <definedName name="_KPI1" localSheetId="5">#REF!</definedName>
    <definedName name="_KPI1" localSheetId="9">#REF!</definedName>
    <definedName name="_KPI1" localSheetId="13">#REF!</definedName>
    <definedName name="_KPI1" localSheetId="3">#REF!</definedName>
    <definedName name="_KPI1" localSheetId="0">#REF!</definedName>
    <definedName name="_KPI1" localSheetId="2">#REF!</definedName>
    <definedName name="_KPI1" localSheetId="8">#REF!</definedName>
    <definedName name="_KPI1" localSheetId="7">#REF!</definedName>
    <definedName name="_KPI1" localSheetId="4">#REF!</definedName>
    <definedName name="_KPI1" localSheetId="6">#REF!</definedName>
    <definedName name="_KPI1" localSheetId="12">#REF!</definedName>
    <definedName name="_KPI1" localSheetId="11">#REF!</definedName>
    <definedName name="_KPI1" localSheetId="10">#REF!</definedName>
    <definedName name="_KPI1">#REF!</definedName>
    <definedName name="_KPI3" localSheetId="1">#REF!</definedName>
    <definedName name="_KPI3" localSheetId="5">#REF!</definedName>
    <definedName name="_KPI3" localSheetId="9">#REF!</definedName>
    <definedName name="_KPI3" localSheetId="13">#REF!</definedName>
    <definedName name="_KPI3" localSheetId="3">#REF!</definedName>
    <definedName name="_KPI3" localSheetId="0">#REF!</definedName>
    <definedName name="_KPI3" localSheetId="2">#REF!</definedName>
    <definedName name="_KPI3" localSheetId="8">#REF!</definedName>
    <definedName name="_KPI3" localSheetId="7">#REF!</definedName>
    <definedName name="_KPI3" localSheetId="4">#REF!</definedName>
    <definedName name="_KPI3" localSheetId="6">#REF!</definedName>
    <definedName name="_KPI3" localSheetId="12">#REF!</definedName>
    <definedName name="_KPI3" localSheetId="11">#REF!</definedName>
    <definedName name="_KPI3" localSheetId="10">#REF!</definedName>
    <definedName name="_KPI3">#REF!</definedName>
    <definedName name="Availability" localSheetId="1">'Annual Performance Report'!#REF!</definedName>
    <definedName name="Availability" localSheetId="5">Apr!#REF!</definedName>
    <definedName name="Availability" localSheetId="9">Aug!#REF!</definedName>
    <definedName name="Availability" localSheetId="13">Dec!#REF!</definedName>
    <definedName name="Availability" localSheetId="3">Feb!#REF!</definedName>
    <definedName name="Availability" localSheetId="0">#REF!</definedName>
    <definedName name="Availability" localSheetId="2">Jan!#REF!</definedName>
    <definedName name="Availability" localSheetId="8">Jul!#REF!</definedName>
    <definedName name="Availability" localSheetId="7">Jun!#REF!</definedName>
    <definedName name="Availability" localSheetId="4">Mar!#REF!</definedName>
    <definedName name="Availability" localSheetId="6">May!#REF!</definedName>
    <definedName name="Availability" localSheetId="12">Nov!#REF!</definedName>
    <definedName name="Availability" localSheetId="11">Oct!#REF!</definedName>
    <definedName name="Availability" localSheetId="10">Sep!#REF!</definedName>
    <definedName name="Availability">#REF!</definedName>
    <definedName name="Distribution" localSheetId="1">'Annual Performance Report'!#REF!</definedName>
    <definedName name="Distribution" localSheetId="5">Apr!#REF!</definedName>
    <definedName name="Distribution" localSheetId="9">Aug!#REF!</definedName>
    <definedName name="Distribution" localSheetId="13">Dec!#REF!</definedName>
    <definedName name="Distribution" localSheetId="3">Feb!#REF!</definedName>
    <definedName name="Distribution" localSheetId="0">#REF!</definedName>
    <definedName name="Distribution" localSheetId="2">Jan!#REF!</definedName>
    <definedName name="Distribution" localSheetId="8">Jul!#REF!</definedName>
    <definedName name="Distribution" localSheetId="7">Jun!#REF!</definedName>
    <definedName name="Distribution" localSheetId="4">Mar!#REF!</definedName>
    <definedName name="Distribution" localSheetId="6">May!#REF!</definedName>
    <definedName name="Distribution" localSheetId="12">Nov!#REF!</definedName>
    <definedName name="Distribution" localSheetId="11">Oct!#REF!</definedName>
    <definedName name="Distribution" localSheetId="10">Sep!#REF!</definedName>
    <definedName name="Distribution">#REF!</definedName>
    <definedName name="EXAMPLES" localSheetId="1">#REF!</definedName>
    <definedName name="EXAMPLES" localSheetId="5">#REF!</definedName>
    <definedName name="EXAMPLES" localSheetId="9">#REF!</definedName>
    <definedName name="EXAMPLES" localSheetId="13">#REF!</definedName>
    <definedName name="EXAMPLES" localSheetId="3">#REF!</definedName>
    <definedName name="EXAMPLES" localSheetId="0">#REF!</definedName>
    <definedName name="EXAMPLES" localSheetId="2">#REF!</definedName>
    <definedName name="EXAMPLES" localSheetId="8">#REF!</definedName>
    <definedName name="EXAMPLES" localSheetId="7">#REF!</definedName>
    <definedName name="EXAMPLES" localSheetId="4">#REF!</definedName>
    <definedName name="EXAMPLES" localSheetId="6">#REF!</definedName>
    <definedName name="EXAMPLES" localSheetId="12">#REF!</definedName>
    <definedName name="EXAMPLES" localSheetId="11">#REF!</definedName>
    <definedName name="EXAMPLES" localSheetId="10">#REF!</definedName>
    <definedName name="EXAMPLES">#REF!</definedName>
    <definedName name="f" localSheetId="1">#REF!</definedName>
    <definedName name="f" localSheetId="5">#REF!</definedName>
    <definedName name="f" localSheetId="9">#REF!</definedName>
    <definedName name="f" localSheetId="13">#REF!</definedName>
    <definedName name="f" localSheetId="3">#REF!</definedName>
    <definedName name="f" localSheetId="2">#REF!</definedName>
    <definedName name="f" localSheetId="8">#REF!</definedName>
    <definedName name="f" localSheetId="7">#REF!</definedName>
    <definedName name="f" localSheetId="4">#REF!</definedName>
    <definedName name="f" localSheetId="6">#REF!</definedName>
    <definedName name="f" localSheetId="12">#REF!</definedName>
    <definedName name="f" localSheetId="11">#REF!</definedName>
    <definedName name="f" localSheetId="10">#REF!</definedName>
    <definedName name="f">#REF!</definedName>
    <definedName name="ff" localSheetId="1">#REF!</definedName>
    <definedName name="ff" localSheetId="5">#REF!</definedName>
    <definedName name="ff" localSheetId="9">#REF!</definedName>
    <definedName name="ff" localSheetId="13">#REF!</definedName>
    <definedName name="ff" localSheetId="3">#REF!</definedName>
    <definedName name="ff" localSheetId="2">#REF!</definedName>
    <definedName name="ff" localSheetId="8">#REF!</definedName>
    <definedName name="ff" localSheetId="7">#REF!</definedName>
    <definedName name="ff" localSheetId="4">#REF!</definedName>
    <definedName name="ff" localSheetId="6">#REF!</definedName>
    <definedName name="ff" localSheetId="12">#REF!</definedName>
    <definedName name="ff" localSheetId="11">#REF!</definedName>
    <definedName name="ff" localSheetId="10">#REF!</definedName>
    <definedName name="ff">#REF!</definedName>
    <definedName name="Fire" localSheetId="1">'Annual Performance Report'!#REF!</definedName>
    <definedName name="Fire" localSheetId="5">Apr!#REF!</definedName>
    <definedName name="Fire" localSheetId="9">Aug!#REF!</definedName>
    <definedName name="Fire" localSheetId="13">Dec!#REF!</definedName>
    <definedName name="Fire" localSheetId="3">Feb!#REF!</definedName>
    <definedName name="Fire" localSheetId="0">#REF!</definedName>
    <definedName name="Fire" localSheetId="2">Jan!#REF!</definedName>
    <definedName name="Fire" localSheetId="8">Jul!#REF!</definedName>
    <definedName name="Fire" localSheetId="7">Jun!#REF!</definedName>
    <definedName name="Fire" localSheetId="4">Mar!#REF!</definedName>
    <definedName name="Fire" localSheetId="6">May!#REF!</definedName>
    <definedName name="Fire" localSheetId="12">Nov!#REF!</definedName>
    <definedName name="Fire" localSheetId="11">Oct!#REF!</definedName>
    <definedName name="Fire" localSheetId="10">Sep!#REF!</definedName>
    <definedName name="Fire">#REF!</definedName>
    <definedName name="hä" localSheetId="1">'[1]Data-Table'!#REF!</definedName>
    <definedName name="hä" localSheetId="5">'[1]Data-Table'!#REF!</definedName>
    <definedName name="hä" localSheetId="9">'[1]Data-Table'!#REF!</definedName>
    <definedName name="hä" localSheetId="13">'[1]Data-Table'!#REF!</definedName>
    <definedName name="hä" localSheetId="3">'[1]Data-Table'!#REF!</definedName>
    <definedName name="hä" localSheetId="2">'[1]Data-Table'!#REF!</definedName>
    <definedName name="hä" localSheetId="8">'[1]Data-Table'!#REF!</definedName>
    <definedName name="hä" localSheetId="7">'[1]Data-Table'!#REF!</definedName>
    <definedName name="hä" localSheetId="4">'[1]Data-Table'!#REF!</definedName>
    <definedName name="hä" localSheetId="6">'[1]Data-Table'!#REF!</definedName>
    <definedName name="hä" localSheetId="12">'[1]Data-Table'!#REF!</definedName>
    <definedName name="hä" localSheetId="11">'[1]Data-Table'!#REF!</definedName>
    <definedName name="hä" localSheetId="10">'[1]Data-Table'!#REF!</definedName>
    <definedName name="hä">'[1]Data-Table'!#REF!</definedName>
    <definedName name="Heat" localSheetId="1">'Annual Performance Report'!#REF!</definedName>
    <definedName name="Heat" localSheetId="5">Apr!#REF!</definedName>
    <definedName name="Heat" localSheetId="9">Aug!#REF!</definedName>
    <definedName name="Heat" localSheetId="13">Dec!#REF!</definedName>
    <definedName name="Heat" localSheetId="3">Feb!#REF!</definedName>
    <definedName name="Heat" localSheetId="0">#REF!</definedName>
    <definedName name="Heat" localSheetId="2">Jan!#REF!</definedName>
    <definedName name="Heat" localSheetId="8">Jul!#REF!</definedName>
    <definedName name="Heat" localSheetId="7">Jun!#REF!</definedName>
    <definedName name="Heat" localSheetId="4">Mar!#REF!</definedName>
    <definedName name="Heat" localSheetId="6">May!#REF!</definedName>
    <definedName name="Heat" localSheetId="12">Nov!#REF!</definedName>
    <definedName name="Heat" localSheetId="11">Oct!#REF!</definedName>
    <definedName name="Heat" localSheetId="10">Sep!#REF!</definedName>
    <definedName name="Heat">#REF!</definedName>
    <definedName name="hh" localSheetId="1">#REF!</definedName>
    <definedName name="hh" localSheetId="5">#REF!</definedName>
    <definedName name="hh" localSheetId="9">#REF!</definedName>
    <definedName name="hh" localSheetId="13">#REF!</definedName>
    <definedName name="hh" localSheetId="3">#REF!</definedName>
    <definedName name="hh" localSheetId="2">#REF!</definedName>
    <definedName name="hh" localSheetId="8">#REF!</definedName>
    <definedName name="hh" localSheetId="7">#REF!</definedName>
    <definedName name="hh" localSheetId="4">#REF!</definedName>
    <definedName name="hh" localSheetId="6">#REF!</definedName>
    <definedName name="hh" localSheetId="12">#REF!</definedName>
    <definedName name="hh" localSheetId="11">#REF!</definedName>
    <definedName name="hh" localSheetId="10">#REF!</definedName>
    <definedName name="hh">#REF!</definedName>
    <definedName name="Jan" localSheetId="1">#REF!</definedName>
    <definedName name="Jan" localSheetId="5">#REF!</definedName>
    <definedName name="Jan" localSheetId="9">#REF!</definedName>
    <definedName name="Jan" localSheetId="13">#REF!</definedName>
    <definedName name="Jan" localSheetId="3">#REF!</definedName>
    <definedName name="Jan" localSheetId="2">#REF!</definedName>
    <definedName name="Jan" localSheetId="8">#REF!</definedName>
    <definedName name="Jan" localSheetId="7">#REF!</definedName>
    <definedName name="Jan" localSheetId="4">#REF!</definedName>
    <definedName name="Jan" localSheetId="6">#REF!</definedName>
    <definedName name="Jan" localSheetId="12">#REF!</definedName>
    <definedName name="Jan" localSheetId="11">#REF!</definedName>
    <definedName name="Jan" localSheetId="10">#REF!</definedName>
    <definedName name="Jan">#REF!</definedName>
    <definedName name="KPI" localSheetId="1">#REF!</definedName>
    <definedName name="KPI" localSheetId="5">#REF!</definedName>
    <definedName name="KPI" localSheetId="9">#REF!</definedName>
    <definedName name="KPI" localSheetId="13">#REF!</definedName>
    <definedName name="KPI" localSheetId="3">#REF!</definedName>
    <definedName name="KPI" localSheetId="0">#REF!</definedName>
    <definedName name="KPI" localSheetId="2">#REF!</definedName>
    <definedName name="KPI" localSheetId="8">#REF!</definedName>
    <definedName name="KPI" localSheetId="7">#REF!</definedName>
    <definedName name="KPI" localSheetId="4">#REF!</definedName>
    <definedName name="KPI" localSheetId="6">#REF!</definedName>
    <definedName name="KPI" localSheetId="12">#REF!</definedName>
    <definedName name="KPI" localSheetId="11">#REF!</definedName>
    <definedName name="KPI" localSheetId="10">#REF!</definedName>
    <definedName name="KPI">#REF!</definedName>
    <definedName name="KPI´s" localSheetId="1">#REF!</definedName>
    <definedName name="KPI´s" localSheetId="5">#REF!</definedName>
    <definedName name="KPI´s" localSheetId="9">#REF!</definedName>
    <definedName name="KPI´s" localSheetId="13">#REF!</definedName>
    <definedName name="KPI´s" localSheetId="3">#REF!</definedName>
    <definedName name="KPI´s" localSheetId="0">#REF!</definedName>
    <definedName name="KPI´s" localSheetId="2">#REF!</definedName>
    <definedName name="KPI´s" localSheetId="8">#REF!</definedName>
    <definedName name="KPI´s" localSheetId="7">#REF!</definedName>
    <definedName name="KPI´s" localSheetId="4">#REF!</definedName>
    <definedName name="KPI´s" localSheetId="6">#REF!</definedName>
    <definedName name="KPI´s" localSheetId="12">#REF!</definedName>
    <definedName name="KPI´s" localSheetId="11">#REF!</definedName>
    <definedName name="KPI´s" localSheetId="10">#REF!</definedName>
    <definedName name="KPI´s">#REF!</definedName>
    <definedName name="KPIS" localSheetId="1">#REF!</definedName>
    <definedName name="KPIS" localSheetId="5">#REF!</definedName>
    <definedName name="KPIS" localSheetId="9">#REF!</definedName>
    <definedName name="KPIS" localSheetId="13">#REF!</definedName>
    <definedName name="KPIS" localSheetId="3">#REF!</definedName>
    <definedName name="KPIS" localSheetId="0">#REF!</definedName>
    <definedName name="KPIS" localSheetId="2">#REF!</definedName>
    <definedName name="KPIS" localSheetId="8">#REF!</definedName>
    <definedName name="KPIS" localSheetId="7">#REF!</definedName>
    <definedName name="KPIS" localSheetId="4">#REF!</definedName>
    <definedName name="KPIS" localSheetId="6">#REF!</definedName>
    <definedName name="KPIS" localSheetId="12">#REF!</definedName>
    <definedName name="KPIS" localSheetId="11">#REF!</definedName>
    <definedName name="KPIS" localSheetId="10">#REF!</definedName>
    <definedName name="KPIS">#REF!</definedName>
    <definedName name="Monitoring" localSheetId="1">'Annual Performance Report'!#REF!</definedName>
    <definedName name="Monitoring" localSheetId="5">Apr!#REF!</definedName>
    <definedName name="Monitoring" localSheetId="9">Aug!#REF!</definedName>
    <definedName name="Monitoring" localSheetId="13">Dec!#REF!</definedName>
    <definedName name="Monitoring" localSheetId="3">Feb!#REF!</definedName>
    <definedName name="Monitoring" localSheetId="0">#REF!</definedName>
    <definedName name="Monitoring" localSheetId="2">Jan!#REF!</definedName>
    <definedName name="Monitoring" localSheetId="8">Jul!#REF!</definedName>
    <definedName name="Monitoring" localSheetId="7">Jun!#REF!</definedName>
    <definedName name="Monitoring" localSheetId="4">Mar!#REF!</definedName>
    <definedName name="Monitoring" localSheetId="6">May!#REF!</definedName>
    <definedName name="Monitoring" localSheetId="12">Nov!#REF!</definedName>
    <definedName name="Monitoring" localSheetId="11">Oct!#REF!</definedName>
    <definedName name="Monitoring" localSheetId="10">Sep!#REF!</definedName>
    <definedName name="Monitoring">#REF!</definedName>
    <definedName name="Percentage_steps_evaluated">[2]Sheet1!$B$11:$B$15</definedName>
    <definedName name="Pillar" localSheetId="1">#REF!</definedName>
    <definedName name="Pillar" localSheetId="5">#REF!</definedName>
    <definedName name="Pillar" localSheetId="9">#REF!</definedName>
    <definedName name="Pillar" localSheetId="13">#REF!</definedName>
    <definedName name="Pillar" localSheetId="3">#REF!</definedName>
    <definedName name="Pillar" localSheetId="0">#REF!</definedName>
    <definedName name="Pillar" localSheetId="2">#REF!</definedName>
    <definedName name="Pillar" localSheetId="8">#REF!</definedName>
    <definedName name="Pillar" localSheetId="7">#REF!</definedName>
    <definedName name="Pillar" localSheetId="4">#REF!</definedName>
    <definedName name="Pillar" localSheetId="6">#REF!</definedName>
    <definedName name="Pillar" localSheetId="12">#REF!</definedName>
    <definedName name="Pillar" localSheetId="11">#REF!</definedName>
    <definedName name="Pillar" localSheetId="10">#REF!</definedName>
    <definedName name="Pillar">#REF!</definedName>
    <definedName name="Pillars" localSheetId="1">#REF!</definedName>
    <definedName name="Pillars" localSheetId="5">#REF!</definedName>
    <definedName name="Pillars" localSheetId="9">#REF!</definedName>
    <definedName name="Pillars" localSheetId="13">#REF!</definedName>
    <definedName name="Pillars" localSheetId="3">#REF!</definedName>
    <definedName name="Pillars" localSheetId="0">#REF!</definedName>
    <definedName name="Pillars" localSheetId="2">#REF!</definedName>
    <definedName name="Pillars" localSheetId="8">#REF!</definedName>
    <definedName name="Pillars" localSheetId="7">#REF!</definedName>
    <definedName name="Pillars" localSheetId="4">#REF!</definedName>
    <definedName name="Pillars" localSheetId="6">#REF!</definedName>
    <definedName name="Pillars" localSheetId="12">#REF!</definedName>
    <definedName name="Pillars" localSheetId="11">#REF!</definedName>
    <definedName name="Pillars" localSheetId="10">#REF!</definedName>
    <definedName name="Pillars">#REF!</definedName>
    <definedName name="Pillars2" localSheetId="1">#REF!</definedName>
    <definedName name="Pillars2" localSheetId="5">#REF!</definedName>
    <definedName name="Pillars2" localSheetId="9">#REF!</definedName>
    <definedName name="Pillars2" localSheetId="13">#REF!</definedName>
    <definedName name="Pillars2" localSheetId="3">#REF!</definedName>
    <definedName name="Pillars2" localSheetId="0">#REF!</definedName>
    <definedName name="Pillars2" localSheetId="2">#REF!</definedName>
    <definedName name="Pillars2" localSheetId="8">#REF!</definedName>
    <definedName name="Pillars2" localSheetId="7">#REF!</definedName>
    <definedName name="Pillars2" localSheetId="4">#REF!</definedName>
    <definedName name="Pillars2" localSheetId="6">#REF!</definedName>
    <definedName name="Pillars2" localSheetId="12">#REF!</definedName>
    <definedName name="Pillars2" localSheetId="11">#REF!</definedName>
    <definedName name="Pillars2" localSheetId="10">#REF!</definedName>
    <definedName name="Pillars2">#REF!</definedName>
    <definedName name="Pillars3" localSheetId="1">#REF!</definedName>
    <definedName name="Pillars3" localSheetId="5">#REF!</definedName>
    <definedName name="Pillars3" localSheetId="9">#REF!</definedName>
    <definedName name="Pillars3" localSheetId="13">#REF!</definedName>
    <definedName name="Pillars3" localSheetId="3">#REF!</definedName>
    <definedName name="Pillars3" localSheetId="0">#REF!</definedName>
    <definedName name="Pillars3" localSheetId="2">#REF!</definedName>
    <definedName name="Pillars3" localSheetId="8">#REF!</definedName>
    <definedName name="Pillars3" localSheetId="7">#REF!</definedName>
    <definedName name="Pillars3" localSheetId="4">#REF!</definedName>
    <definedName name="Pillars3" localSheetId="6">#REF!</definedName>
    <definedName name="Pillars3" localSheetId="12">#REF!</definedName>
    <definedName name="Pillars3" localSheetId="11">#REF!</definedName>
    <definedName name="Pillars3" localSheetId="10">#REF!</definedName>
    <definedName name="Pillars3">#REF!</definedName>
    <definedName name="Power" localSheetId="1">'Annual Performance Report'!#REF!</definedName>
    <definedName name="Power" localSheetId="5">Apr!#REF!</definedName>
    <definedName name="Power" localSheetId="9">Aug!#REF!</definedName>
    <definedName name="Power" localSheetId="13">Dec!#REF!</definedName>
    <definedName name="Power" localSheetId="3">Feb!#REF!</definedName>
    <definedName name="Power" localSheetId="0">#REF!</definedName>
    <definedName name="Power" localSheetId="2">Jan!#REF!</definedName>
    <definedName name="Power" localSheetId="8">Jul!#REF!</definedName>
    <definedName name="Power" localSheetId="7">Jun!#REF!</definedName>
    <definedName name="Power" localSheetId="4">Mar!#REF!</definedName>
    <definedName name="Power" localSheetId="6">May!#REF!</definedName>
    <definedName name="Power" localSheetId="12">Nov!#REF!</definedName>
    <definedName name="Power" localSheetId="11">Oct!#REF!</definedName>
    <definedName name="Power" localSheetId="10">Sep!#REF!</definedName>
    <definedName name="Power">#REF!</definedName>
    <definedName name="_xlnm.Print_Area" localSheetId="1">'Annual Performance Report'!$A$1:$AP$68</definedName>
    <definedName name="_xlnm.Print_Area" localSheetId="5">Apr!$A$1:$AQ$29</definedName>
    <definedName name="_xlnm.Print_Area" localSheetId="9">Aug!$A$1:$AQ$29</definedName>
    <definedName name="_xlnm.Print_Area" localSheetId="13">Dec!$A$1:$AQ$29</definedName>
    <definedName name="_xlnm.Print_Area" localSheetId="3">Feb!$A$1:$AQ$29</definedName>
    <definedName name="_xlnm.Print_Area" localSheetId="2">Jan!$A$1:$AQ$29</definedName>
    <definedName name="_xlnm.Print_Area" localSheetId="8">Jul!$A$1:$AQ$29</definedName>
    <definedName name="_xlnm.Print_Area" localSheetId="7">Jun!$A$1:$AQ$29</definedName>
    <definedName name="_xlnm.Print_Area" localSheetId="4">Mar!$A$1:$AQ$29</definedName>
    <definedName name="_xlnm.Print_Area" localSheetId="6">May!$A$1:$AQ$29</definedName>
    <definedName name="_xlnm.Print_Area" localSheetId="12">Nov!$A$1:$AQ$29</definedName>
    <definedName name="_xlnm.Print_Area" localSheetId="11">Oct!$A$1:$AQ$29</definedName>
    <definedName name="_xlnm.Print_Area" localSheetId="10">Sep!$A$1:$AQ$29</definedName>
    <definedName name="Protection" localSheetId="1">'Annual Performance Report'!#REF!</definedName>
    <definedName name="Protection" localSheetId="5">Apr!#REF!</definedName>
    <definedName name="Protection" localSheetId="9">Aug!#REF!</definedName>
    <definedName name="Protection" localSheetId="13">Dec!#REF!</definedName>
    <definedName name="Protection" localSheetId="3">Feb!#REF!</definedName>
    <definedName name="Protection" localSheetId="0">#REF!</definedName>
    <definedName name="Protection" localSheetId="2">Jan!#REF!</definedName>
    <definedName name="Protection" localSheetId="8">Jul!#REF!</definedName>
    <definedName name="Protection" localSheetId="7">Jun!#REF!</definedName>
    <definedName name="Protection" localSheetId="4">Mar!#REF!</definedName>
    <definedName name="Protection" localSheetId="6">May!#REF!</definedName>
    <definedName name="Protection" localSheetId="12">Nov!#REF!</definedName>
    <definedName name="Protection" localSheetId="11">Oct!#REF!</definedName>
    <definedName name="Protection" localSheetId="10">Sep!#REF!</definedName>
    <definedName name="Protection">#REF!</definedName>
    <definedName name="REFERENCE" localSheetId="1">#REF!</definedName>
    <definedName name="REFERENCE" localSheetId="5">#REF!</definedName>
    <definedName name="REFERENCE" localSheetId="9">#REF!</definedName>
    <definedName name="REFERENCE" localSheetId="13">#REF!</definedName>
    <definedName name="REFERENCE" localSheetId="3">#REF!</definedName>
    <definedName name="REFERENCE" localSheetId="0">#REF!</definedName>
    <definedName name="REFERENCE" localSheetId="2">#REF!</definedName>
    <definedName name="REFERENCE" localSheetId="8">#REF!</definedName>
    <definedName name="REFERENCE" localSheetId="7">#REF!</definedName>
    <definedName name="REFERENCE" localSheetId="4">#REF!</definedName>
    <definedName name="REFERENCE" localSheetId="6">#REF!</definedName>
    <definedName name="REFERENCE" localSheetId="12">#REF!</definedName>
    <definedName name="REFERENCE" localSheetId="11">#REF!</definedName>
    <definedName name="REFERENCE" localSheetId="10">#REF!</definedName>
    <definedName name="REFERENCE">#REF!</definedName>
    <definedName name="Rep." localSheetId="1">#REF!</definedName>
    <definedName name="Rep." localSheetId="5">#REF!</definedName>
    <definedName name="Rep." localSheetId="9">#REF!</definedName>
    <definedName name="Rep." localSheetId="13">#REF!</definedName>
    <definedName name="Rep." localSheetId="3">#REF!</definedName>
    <definedName name="Rep." localSheetId="0">#REF!</definedName>
    <definedName name="Rep." localSheetId="2">#REF!</definedName>
    <definedName name="Rep." localSheetId="8">#REF!</definedName>
    <definedName name="Rep." localSheetId="7">#REF!</definedName>
    <definedName name="Rep." localSheetId="4">#REF!</definedName>
    <definedName name="Rep." localSheetId="6">#REF!</definedName>
    <definedName name="Rep." localSheetId="12">#REF!</definedName>
    <definedName name="Rep." localSheetId="11">#REF!</definedName>
    <definedName name="Rep." localSheetId="10">#REF!</definedName>
    <definedName name="Rep.">#REF!</definedName>
    <definedName name="Repetition" localSheetId="1">#REF!</definedName>
    <definedName name="Repetition" localSheetId="5">#REF!</definedName>
    <definedName name="Repetition" localSheetId="9">#REF!</definedName>
    <definedName name="Repetition" localSheetId="13">#REF!</definedName>
    <definedName name="Repetition" localSheetId="3">#REF!</definedName>
    <definedName name="Repetition" localSheetId="0">#REF!</definedName>
    <definedName name="Repetition" localSheetId="2">#REF!</definedName>
    <definedName name="Repetition" localSheetId="8">#REF!</definedName>
    <definedName name="Repetition" localSheetId="7">#REF!</definedName>
    <definedName name="Repetition" localSheetId="4">#REF!</definedName>
    <definedName name="Repetition" localSheetId="6">#REF!</definedName>
    <definedName name="Repetition" localSheetId="12">#REF!</definedName>
    <definedName name="Repetition" localSheetId="11">#REF!</definedName>
    <definedName name="Repetition" localSheetId="10">#REF!</definedName>
    <definedName name="Repetition">#REF!</definedName>
    <definedName name="Security" localSheetId="1">'Annual Performance Report'!#REF!</definedName>
    <definedName name="Security" localSheetId="5">Apr!#REF!</definedName>
    <definedName name="Security" localSheetId="9">Aug!#REF!</definedName>
    <definedName name="Security" localSheetId="13">Dec!#REF!</definedName>
    <definedName name="Security" localSheetId="3">Feb!#REF!</definedName>
    <definedName name="Security" localSheetId="0">#REF!</definedName>
    <definedName name="Security" localSheetId="2">Jan!#REF!</definedName>
    <definedName name="Security" localSheetId="8">Jul!#REF!</definedName>
    <definedName name="Security" localSheetId="7">Jun!#REF!</definedName>
    <definedName name="Security" localSheetId="4">Mar!#REF!</definedName>
    <definedName name="Security" localSheetId="6">May!#REF!</definedName>
    <definedName name="Security" localSheetId="12">Nov!#REF!</definedName>
    <definedName name="Security" localSheetId="11">Oct!#REF!</definedName>
    <definedName name="Security" localSheetId="10">Sep!#REF!</definedName>
    <definedName name="Security">#REF!</definedName>
    <definedName name="SERVICECATEGORY" localSheetId="1">#REF!</definedName>
    <definedName name="SERVICECATEGORY" localSheetId="5">#REF!</definedName>
    <definedName name="SERVICECATEGORY" localSheetId="9">#REF!</definedName>
    <definedName name="SERVICECATEGORY" localSheetId="13">#REF!</definedName>
    <definedName name="SERVICECATEGORY" localSheetId="3">#REF!</definedName>
    <definedName name="SERVICECATEGORY" localSheetId="0">#REF!</definedName>
    <definedName name="SERVICECATEGORY" localSheetId="2">#REF!</definedName>
    <definedName name="SERVICECATEGORY" localSheetId="8">#REF!</definedName>
    <definedName name="SERVICECATEGORY" localSheetId="7">#REF!</definedName>
    <definedName name="SERVICECATEGORY" localSheetId="4">#REF!</definedName>
    <definedName name="SERVICECATEGORY" localSheetId="6">#REF!</definedName>
    <definedName name="SERVICECATEGORY" localSheetId="12">#REF!</definedName>
    <definedName name="SERVICECATEGORY" localSheetId="11">#REF!</definedName>
    <definedName name="SERVICECATEGORY" localSheetId="10">#REF!</definedName>
    <definedName name="SERVICECATEGOR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13" i="41" l="1"/>
  <c r="I53" i="19"/>
  <c r="E44" i="19"/>
  <c r="E43" i="19"/>
  <c r="D44" i="19"/>
  <c r="D43" i="19"/>
  <c r="E41" i="19"/>
  <c r="E40" i="19"/>
  <c r="D41" i="19"/>
  <c r="D40" i="19"/>
  <c r="E29" i="19"/>
  <c r="E28" i="19"/>
  <c r="D29" i="19"/>
  <c r="D28" i="19"/>
  <c r="E26" i="19"/>
  <c r="E25" i="19"/>
  <c r="D26" i="19"/>
  <c r="D25" i="19"/>
  <c r="E23" i="19"/>
  <c r="E22" i="19"/>
  <c r="D23" i="19"/>
  <c r="D22" i="19"/>
  <c r="E20" i="19"/>
  <c r="E19" i="19"/>
  <c r="D20" i="19"/>
  <c r="D19" i="19"/>
  <c r="E17" i="19"/>
  <c r="E16" i="19"/>
  <c r="D17" i="19"/>
  <c r="D16" i="19"/>
  <c r="R14" i="46" l="1"/>
  <c r="AO12" i="46"/>
  <c r="AN12" i="46"/>
  <c r="AM12" i="46"/>
  <c r="AL12" i="46"/>
  <c r="AK12" i="46"/>
  <c r="AR12" i="46" s="1"/>
  <c r="AS12" i="46" s="1"/>
  <c r="AR11" i="46"/>
  <c r="AS11" i="46" s="1"/>
  <c r="AO11" i="46"/>
  <c r="AN11" i="46"/>
  <c r="AM11" i="46"/>
  <c r="AL11" i="46"/>
  <c r="AK11" i="46"/>
  <c r="AJ11" i="46"/>
  <c r="AQ11" i="46" s="1"/>
  <c r="AO10" i="46"/>
  <c r="AN10" i="46"/>
  <c r="AM10" i="46"/>
  <c r="AL10" i="46"/>
  <c r="AK10" i="46"/>
  <c r="AR10" i="46" s="1"/>
  <c r="AS10" i="46" s="1"/>
  <c r="AJ10" i="46"/>
  <c r="AQ10" i="46" s="1"/>
  <c r="AQ9" i="46"/>
  <c r="AO9" i="46"/>
  <c r="AN9" i="46"/>
  <c r="AM9" i="46"/>
  <c r="AL9" i="46"/>
  <c r="AK9" i="46"/>
  <c r="AR9" i="46" s="1"/>
  <c r="AS9" i="46" s="1"/>
  <c r="AJ9" i="46"/>
  <c r="AO8" i="46"/>
  <c r="AN8" i="46"/>
  <c r="AM8" i="46"/>
  <c r="AL8" i="46"/>
  <c r="AK8" i="46"/>
  <c r="AO7" i="46"/>
  <c r="AN7" i="46"/>
  <c r="AM7" i="46"/>
  <c r="AL7" i="46"/>
  <c r="AK7" i="46"/>
  <c r="AO6" i="46"/>
  <c r="AN6" i="46"/>
  <c r="AM6" i="46"/>
  <c r="AL6" i="46"/>
  <c r="AK6" i="46"/>
  <c r="AR6" i="46" s="1"/>
  <c r="AS6" i="46" s="1"/>
  <c r="AJ6" i="46"/>
  <c r="AQ6" i="46" s="1"/>
  <c r="R14" i="45"/>
  <c r="AR12" i="45"/>
  <c r="AS12" i="45" s="1"/>
  <c r="AO12" i="45"/>
  <c r="AN12" i="45"/>
  <c r="AM12" i="45"/>
  <c r="AL12" i="45"/>
  <c r="AK12" i="45"/>
  <c r="AQ11" i="45"/>
  <c r="AO11" i="45"/>
  <c r="AN11" i="45"/>
  <c r="AM11" i="45"/>
  <c r="AL11" i="45"/>
  <c r="AK11" i="45"/>
  <c r="AR11" i="45" s="1"/>
  <c r="AS11" i="45" s="1"/>
  <c r="AJ11" i="45"/>
  <c r="AR10" i="45"/>
  <c r="AS10" i="45" s="1"/>
  <c r="AO10" i="45"/>
  <c r="AN10" i="45"/>
  <c r="AM10" i="45"/>
  <c r="AL10" i="45"/>
  <c r="AK10" i="45"/>
  <c r="AJ10" i="45"/>
  <c r="AQ10" i="45" s="1"/>
  <c r="AO9" i="45"/>
  <c r="AN9" i="45"/>
  <c r="AM9" i="45"/>
  <c r="AL9" i="45"/>
  <c r="AK9" i="45"/>
  <c r="AR9" i="45" s="1"/>
  <c r="AS9" i="45" s="1"/>
  <c r="AJ9" i="45"/>
  <c r="AQ9" i="45" s="1"/>
  <c r="AO8" i="45"/>
  <c r="AN8" i="45"/>
  <c r="AM8" i="45"/>
  <c r="AL8" i="45"/>
  <c r="AK8" i="45"/>
  <c r="AO7" i="45"/>
  <c r="AN7" i="45"/>
  <c r="AM7" i="45"/>
  <c r="AL7" i="45"/>
  <c r="AK7" i="45"/>
  <c r="AQ6" i="45"/>
  <c r="AQ14" i="45" s="1"/>
  <c r="AN17" i="45" s="1"/>
  <c r="AO17" i="45" s="1"/>
  <c r="AO6" i="45"/>
  <c r="AN6" i="45"/>
  <c r="AM6" i="45"/>
  <c r="AR6" i="45" s="1"/>
  <c r="AS6" i="45" s="1"/>
  <c r="AS14" i="45" s="1"/>
  <c r="AN18" i="45" s="1"/>
  <c r="AO18" i="45" s="1"/>
  <c r="AL6" i="45"/>
  <c r="AK6" i="45"/>
  <c r="AJ6" i="45"/>
  <c r="R14" i="44"/>
  <c r="AR12" i="44"/>
  <c r="AS12" i="44" s="1"/>
  <c r="AO12" i="44"/>
  <c r="AN12" i="44"/>
  <c r="AM12" i="44"/>
  <c r="AL12" i="44"/>
  <c r="AK12" i="44"/>
  <c r="AQ11" i="44"/>
  <c r="AO11" i="44"/>
  <c r="AR11" i="44" s="1"/>
  <c r="AS11" i="44" s="1"/>
  <c r="AN11" i="44"/>
  <c r="AM11" i="44"/>
  <c r="AL11" i="44"/>
  <c r="AK11" i="44"/>
  <c r="AJ11" i="44"/>
  <c r="AO10" i="44"/>
  <c r="AN10" i="44"/>
  <c r="AR10" i="44" s="1"/>
  <c r="AS10" i="44" s="1"/>
  <c r="AM10" i="44"/>
  <c r="AL10" i="44"/>
  <c r="AK10" i="44"/>
  <c r="AJ10" i="44"/>
  <c r="AQ10" i="44" s="1"/>
  <c r="AO9" i="44"/>
  <c r="AN9" i="44"/>
  <c r="AM9" i="44"/>
  <c r="AL9" i="44"/>
  <c r="AK9" i="44"/>
  <c r="AJ9" i="44"/>
  <c r="AQ9" i="44" s="1"/>
  <c r="AO8" i="44"/>
  <c r="AN8" i="44"/>
  <c r="AM8" i="44"/>
  <c r="AL8" i="44"/>
  <c r="AK8" i="44"/>
  <c r="AR8" i="44" s="1"/>
  <c r="AS8" i="44" s="1"/>
  <c r="AO7" i="44"/>
  <c r="AN7" i="44"/>
  <c r="AM7" i="44"/>
  <c r="AL7" i="44"/>
  <c r="AK7" i="44"/>
  <c r="AO6" i="44"/>
  <c r="AN6" i="44"/>
  <c r="AM6" i="44"/>
  <c r="AR6" i="44" s="1"/>
  <c r="AS6" i="44" s="1"/>
  <c r="AL6" i="44"/>
  <c r="AK6" i="44"/>
  <c r="AJ6" i="44"/>
  <c r="AQ6" i="44" s="1"/>
  <c r="AS14" i="40"/>
  <c r="AQ14" i="40"/>
  <c r="AR7" i="40"/>
  <c r="AS7" i="40" s="1"/>
  <c r="AR8" i="40"/>
  <c r="AS8" i="40"/>
  <c r="AK7" i="40"/>
  <c r="AL7" i="40"/>
  <c r="AM7" i="40"/>
  <c r="AN7" i="40"/>
  <c r="AO7" i="40"/>
  <c r="AK8" i="40"/>
  <c r="AL8" i="40"/>
  <c r="AM8" i="40"/>
  <c r="AN8" i="40"/>
  <c r="AO8" i="40"/>
  <c r="R14" i="43"/>
  <c r="AO12" i="43"/>
  <c r="AN12" i="43"/>
  <c r="AM12" i="43"/>
  <c r="AL12" i="43"/>
  <c r="AK12" i="43"/>
  <c r="AR12" i="43" s="1"/>
  <c r="AS12" i="43" s="1"/>
  <c r="AO11" i="43"/>
  <c r="AN11" i="43"/>
  <c r="AM11" i="43"/>
  <c r="AL11" i="43"/>
  <c r="AK11" i="43"/>
  <c r="AR11" i="43" s="1"/>
  <c r="AS11" i="43" s="1"/>
  <c r="AJ11" i="43"/>
  <c r="AQ11" i="43" s="1"/>
  <c r="AQ10" i="43"/>
  <c r="AO10" i="43"/>
  <c r="AN10" i="43"/>
  <c r="AM10" i="43"/>
  <c r="AL10" i="43"/>
  <c r="AK10" i="43"/>
  <c r="AJ10" i="43"/>
  <c r="AQ9" i="43"/>
  <c r="AO9" i="43"/>
  <c r="AN9" i="43"/>
  <c r="AM9" i="43"/>
  <c r="AL9" i="43"/>
  <c r="AK9" i="43"/>
  <c r="AJ9" i="43"/>
  <c r="AO8" i="43"/>
  <c r="AN8" i="43"/>
  <c r="AM8" i="43"/>
  <c r="AL8" i="43"/>
  <c r="AK8" i="43"/>
  <c r="AO7" i="43"/>
  <c r="AN7" i="43"/>
  <c r="AM7" i="43"/>
  <c r="AL7" i="43"/>
  <c r="AK7" i="43"/>
  <c r="AO6" i="43"/>
  <c r="AN6" i="43"/>
  <c r="AM6" i="43"/>
  <c r="AL6" i="43"/>
  <c r="AK6" i="43"/>
  <c r="AJ6" i="43"/>
  <c r="AQ6" i="43" s="1"/>
  <c r="R14" i="42"/>
  <c r="AO12" i="42"/>
  <c r="AN12" i="42"/>
  <c r="AR12" i="42" s="1"/>
  <c r="AS12" i="42" s="1"/>
  <c r="AM12" i="42"/>
  <c r="AL12" i="42"/>
  <c r="AK12" i="42"/>
  <c r="AQ11" i="42"/>
  <c r="AO11" i="42"/>
  <c r="AN11" i="42"/>
  <c r="AM11" i="42"/>
  <c r="AL11" i="42"/>
  <c r="AK11" i="42"/>
  <c r="AR11" i="42" s="1"/>
  <c r="AS11" i="42" s="1"/>
  <c r="AJ11" i="42"/>
  <c r="AQ10" i="42"/>
  <c r="AO10" i="42"/>
  <c r="AR10" i="42" s="1"/>
  <c r="AS10" i="42" s="1"/>
  <c r="AN10" i="42"/>
  <c r="AM10" i="42"/>
  <c r="AL10" i="42"/>
  <c r="AK10" i="42"/>
  <c r="AJ10" i="42"/>
  <c r="AR9" i="42"/>
  <c r="AS9" i="42" s="1"/>
  <c r="AQ9" i="42"/>
  <c r="AO9" i="42"/>
  <c r="AN9" i="42"/>
  <c r="AM9" i="42"/>
  <c r="AL9" i="42"/>
  <c r="AK9" i="42"/>
  <c r="AJ9" i="42"/>
  <c r="AO8" i="42"/>
  <c r="AN8" i="42"/>
  <c r="AM8" i="42"/>
  <c r="AL8" i="42"/>
  <c r="AK8" i="42"/>
  <c r="AO7" i="42"/>
  <c r="AN7" i="42"/>
  <c r="AM7" i="42"/>
  <c r="AL7" i="42"/>
  <c r="AK7" i="42"/>
  <c r="AQ6" i="42"/>
  <c r="AO6" i="42"/>
  <c r="AN6" i="42"/>
  <c r="AM6" i="42"/>
  <c r="AL6" i="42"/>
  <c r="AK6" i="42"/>
  <c r="AR6" i="42" s="1"/>
  <c r="AS6" i="42" s="1"/>
  <c r="AJ6" i="42"/>
  <c r="R14" i="41"/>
  <c r="AO12" i="41"/>
  <c r="AN12" i="41"/>
  <c r="AM12" i="41"/>
  <c r="AL12" i="41"/>
  <c r="AK12" i="41"/>
  <c r="AR12" i="41" s="1"/>
  <c r="AS12" i="41" s="1"/>
  <c r="AR11" i="41"/>
  <c r="AS11" i="41" s="1"/>
  <c r="AO11" i="41"/>
  <c r="AN11" i="41"/>
  <c r="AM11" i="41"/>
  <c r="AL11" i="41"/>
  <c r="AK11" i="41"/>
  <c r="AJ11" i="41"/>
  <c r="AQ11" i="41" s="1"/>
  <c r="AO10" i="41"/>
  <c r="AN10" i="41"/>
  <c r="AM10" i="41"/>
  <c r="AL10" i="41"/>
  <c r="AK10" i="41"/>
  <c r="AJ10" i="41"/>
  <c r="AQ10" i="41" s="1"/>
  <c r="AQ9" i="41"/>
  <c r="AO9" i="41"/>
  <c r="AN9" i="41"/>
  <c r="AM9" i="41"/>
  <c r="AL9" i="41"/>
  <c r="AK9" i="41"/>
  <c r="AJ9" i="41"/>
  <c r="AO8" i="41"/>
  <c r="AN8" i="41"/>
  <c r="AM8" i="41"/>
  <c r="AL8" i="41"/>
  <c r="AK8" i="41"/>
  <c r="AO7" i="41"/>
  <c r="AN7" i="41"/>
  <c r="AM7" i="41"/>
  <c r="AL7" i="41"/>
  <c r="AK7" i="41"/>
  <c r="AO6" i="41"/>
  <c r="AN6" i="41"/>
  <c r="AM6" i="41"/>
  <c r="AL6" i="41"/>
  <c r="AK6" i="41"/>
  <c r="AJ6" i="41"/>
  <c r="AQ6" i="41" s="1"/>
  <c r="R14" i="40"/>
  <c r="AO12" i="40"/>
  <c r="AN12" i="40"/>
  <c r="AM12" i="40"/>
  <c r="AL12" i="40"/>
  <c r="AK12" i="40"/>
  <c r="AR12" i="40" s="1"/>
  <c r="AS12" i="40" s="1"/>
  <c r="AQ11" i="40"/>
  <c r="AO11" i="40"/>
  <c r="AN11" i="40"/>
  <c r="AM11" i="40"/>
  <c r="AL11" i="40"/>
  <c r="AK11" i="40"/>
  <c r="AR11" i="40" s="1"/>
  <c r="AS11" i="40" s="1"/>
  <c r="AJ11" i="40"/>
  <c r="AO10" i="40"/>
  <c r="AN10" i="40"/>
  <c r="AM10" i="40"/>
  <c r="AL10" i="40"/>
  <c r="AR10" i="40" s="1"/>
  <c r="AS10" i="40" s="1"/>
  <c r="AK10" i="40"/>
  <c r="AJ10" i="40"/>
  <c r="AQ10" i="40" s="1"/>
  <c r="AO9" i="40"/>
  <c r="AN9" i="40"/>
  <c r="AM9" i="40"/>
  <c r="AL9" i="40"/>
  <c r="AK9" i="40"/>
  <c r="AR9" i="40" s="1"/>
  <c r="AS9" i="40" s="1"/>
  <c r="AJ9" i="40"/>
  <c r="AQ9" i="40" s="1"/>
  <c r="AQ6" i="40"/>
  <c r="AO6" i="40"/>
  <c r="AN6" i="40"/>
  <c r="AM6" i="40"/>
  <c r="AL6" i="40"/>
  <c r="AK6" i="40"/>
  <c r="AR6" i="40" s="1"/>
  <c r="AS6" i="40" s="1"/>
  <c r="AJ6" i="40"/>
  <c r="R14" i="39"/>
  <c r="AO12" i="39"/>
  <c r="AN12" i="39"/>
  <c r="AM12" i="39"/>
  <c r="AL12" i="39"/>
  <c r="AK12" i="39"/>
  <c r="AO11" i="39"/>
  <c r="AN11" i="39"/>
  <c r="AM11" i="39"/>
  <c r="AL11" i="39"/>
  <c r="AK11" i="39"/>
  <c r="AR11" i="39" s="1"/>
  <c r="AS11" i="39" s="1"/>
  <c r="AJ11" i="39"/>
  <c r="AQ11" i="39" s="1"/>
  <c r="AO10" i="39"/>
  <c r="AN10" i="39"/>
  <c r="AM10" i="39"/>
  <c r="AL10" i="39"/>
  <c r="AK10" i="39"/>
  <c r="AJ10" i="39"/>
  <c r="AQ10" i="39" s="1"/>
  <c r="AR9" i="39"/>
  <c r="AS9" i="39" s="1"/>
  <c r="AO9" i="39"/>
  <c r="AN9" i="39"/>
  <c r="AM9" i="39"/>
  <c r="AL9" i="39"/>
  <c r="AK9" i="39"/>
  <c r="AJ9" i="39"/>
  <c r="AQ9" i="39" s="1"/>
  <c r="AO8" i="39"/>
  <c r="AN8" i="39"/>
  <c r="AM8" i="39"/>
  <c r="AL8" i="39"/>
  <c r="AK8" i="39"/>
  <c r="AO7" i="39"/>
  <c r="AN7" i="39"/>
  <c r="AM7" i="39"/>
  <c r="AL7" i="39"/>
  <c r="AK7" i="39"/>
  <c r="AO6" i="39"/>
  <c r="AN6" i="39"/>
  <c r="AM6" i="39"/>
  <c r="AL6" i="39"/>
  <c r="AK6" i="39"/>
  <c r="AR6" i="39" s="1"/>
  <c r="AS6" i="39" s="1"/>
  <c r="AJ6" i="39"/>
  <c r="AQ6" i="39" s="1"/>
  <c r="R14" i="38"/>
  <c r="AO12" i="38"/>
  <c r="AN12" i="38"/>
  <c r="AM12" i="38"/>
  <c r="AL12" i="38"/>
  <c r="AK12" i="38"/>
  <c r="AR12" i="38" s="1"/>
  <c r="AS12" i="38" s="1"/>
  <c r="AO11" i="38"/>
  <c r="AN11" i="38"/>
  <c r="AM11" i="38"/>
  <c r="AL11" i="38"/>
  <c r="AK11" i="38"/>
  <c r="AR11" i="38" s="1"/>
  <c r="AS11" i="38" s="1"/>
  <c r="AJ11" i="38"/>
  <c r="AQ11" i="38" s="1"/>
  <c r="AO10" i="38"/>
  <c r="AN10" i="38"/>
  <c r="AM10" i="38"/>
  <c r="AL10" i="38"/>
  <c r="AK10" i="38"/>
  <c r="AR10" i="38" s="1"/>
  <c r="AS10" i="38" s="1"/>
  <c r="AJ10" i="38"/>
  <c r="AQ10" i="38" s="1"/>
  <c r="AO9" i="38"/>
  <c r="AN9" i="38"/>
  <c r="AM9" i="38"/>
  <c r="AL9" i="38"/>
  <c r="AK9" i="38"/>
  <c r="AR9" i="38" s="1"/>
  <c r="AS9" i="38" s="1"/>
  <c r="AJ9" i="38"/>
  <c r="AQ9" i="38" s="1"/>
  <c r="AO8" i="38"/>
  <c r="AN8" i="38"/>
  <c r="AM8" i="38"/>
  <c r="AL8" i="38"/>
  <c r="AK8" i="38"/>
  <c r="AO7" i="38"/>
  <c r="AN7" i="38"/>
  <c r="AM7" i="38"/>
  <c r="AL7" i="38"/>
  <c r="AK7" i="38"/>
  <c r="AQ6" i="38"/>
  <c r="AO6" i="38"/>
  <c r="AN6" i="38"/>
  <c r="AM6" i="38"/>
  <c r="AL6" i="38"/>
  <c r="AK6" i="38"/>
  <c r="AR6" i="38" s="1"/>
  <c r="AS6" i="38" s="1"/>
  <c r="AJ6" i="38"/>
  <c r="R14" i="37"/>
  <c r="AO12" i="37"/>
  <c r="AR12" i="37" s="1"/>
  <c r="AS12" i="37" s="1"/>
  <c r="AN12" i="37"/>
  <c r="AM12" i="37"/>
  <c r="AL12" i="37"/>
  <c r="AK12" i="37"/>
  <c r="AQ11" i="37"/>
  <c r="AO11" i="37"/>
  <c r="AN11" i="37"/>
  <c r="AM11" i="37"/>
  <c r="AL11" i="37"/>
  <c r="AK11" i="37"/>
  <c r="AR11" i="37" s="1"/>
  <c r="AS11" i="37" s="1"/>
  <c r="AJ11" i="37"/>
  <c r="AR10" i="37"/>
  <c r="AS10" i="37" s="1"/>
  <c r="AQ10" i="37"/>
  <c r="AO10" i="37"/>
  <c r="AN10" i="37"/>
  <c r="AM10" i="37"/>
  <c r="AL10" i="37"/>
  <c r="AK10" i="37"/>
  <c r="AJ10" i="37"/>
  <c r="AR9" i="37"/>
  <c r="AS9" i="37" s="1"/>
  <c r="AO9" i="37"/>
  <c r="AN9" i="37"/>
  <c r="AM9" i="37"/>
  <c r="AL9" i="37"/>
  <c r="AK9" i="37"/>
  <c r="AJ9" i="37"/>
  <c r="AQ9" i="37" s="1"/>
  <c r="AO8" i="37"/>
  <c r="AN8" i="37"/>
  <c r="AM8" i="37"/>
  <c r="AL8" i="37"/>
  <c r="AK8" i="37"/>
  <c r="AO7" i="37"/>
  <c r="AN7" i="37"/>
  <c r="AM7" i="37"/>
  <c r="AL7" i="37"/>
  <c r="AK7" i="37"/>
  <c r="AQ6" i="37"/>
  <c r="AQ14" i="37" s="1"/>
  <c r="AN17" i="37" s="1"/>
  <c r="AO17" i="37" s="1"/>
  <c r="AO6" i="37"/>
  <c r="AN6" i="37"/>
  <c r="AM6" i="37"/>
  <c r="AL6" i="37"/>
  <c r="AK6" i="37"/>
  <c r="AR6" i="37" s="1"/>
  <c r="AS6" i="37" s="1"/>
  <c r="AS14" i="37" s="1"/>
  <c r="AN18" i="37" s="1"/>
  <c r="AO18" i="37" s="1"/>
  <c r="AJ6" i="37"/>
  <c r="R14" i="36"/>
  <c r="AR12" i="36"/>
  <c r="AS12" i="36" s="1"/>
  <c r="AO12" i="36"/>
  <c r="AN12" i="36"/>
  <c r="AM12" i="36"/>
  <c r="AL12" i="36"/>
  <c r="AK12" i="36"/>
  <c r="AQ11" i="36"/>
  <c r="AO11" i="36"/>
  <c r="AN11" i="36"/>
  <c r="AM11" i="36"/>
  <c r="AL11" i="36"/>
  <c r="AK11" i="36"/>
  <c r="AR11" i="36" s="1"/>
  <c r="AS11" i="36" s="1"/>
  <c r="AJ11" i="36"/>
  <c r="AR10" i="36"/>
  <c r="AS10" i="36" s="1"/>
  <c r="AQ10" i="36"/>
  <c r="AO10" i="36"/>
  <c r="AN10" i="36"/>
  <c r="AM10" i="36"/>
  <c r="AL10" i="36"/>
  <c r="AK10" i="36"/>
  <c r="AJ10" i="36"/>
  <c r="AS9" i="36"/>
  <c r="AR9" i="36"/>
  <c r="AO9" i="36"/>
  <c r="AN9" i="36"/>
  <c r="AM9" i="36"/>
  <c r="AL9" i="36"/>
  <c r="AK9" i="36"/>
  <c r="AJ9" i="36"/>
  <c r="AQ9" i="36" s="1"/>
  <c r="AO8" i="36"/>
  <c r="AN8" i="36"/>
  <c r="AM8" i="36"/>
  <c r="AL8" i="36"/>
  <c r="AK8" i="36"/>
  <c r="AO7" i="36"/>
  <c r="AN7" i="36"/>
  <c r="AM7" i="36"/>
  <c r="AL7" i="36"/>
  <c r="AK7" i="36"/>
  <c r="AQ6" i="36"/>
  <c r="AO6" i="36"/>
  <c r="AN6" i="36"/>
  <c r="AM6" i="36"/>
  <c r="AL6" i="36"/>
  <c r="AR6" i="36" s="1"/>
  <c r="AS6" i="36" s="1"/>
  <c r="AK6" i="36"/>
  <c r="AJ6" i="36"/>
  <c r="R14" i="34"/>
  <c r="AN10" i="34"/>
  <c r="AL12" i="34"/>
  <c r="AM12" i="34"/>
  <c r="AN12" i="34"/>
  <c r="AO12" i="34"/>
  <c r="AK12" i="34"/>
  <c r="AR7" i="44" l="1"/>
  <c r="AS7" i="44" s="1"/>
  <c r="AR9" i="44"/>
  <c r="AS9" i="44" s="1"/>
  <c r="AR10" i="43"/>
  <c r="AS10" i="43" s="1"/>
  <c r="AR6" i="43"/>
  <c r="AS6" i="43" s="1"/>
  <c r="AR12" i="39"/>
  <c r="AS12" i="39" s="1"/>
  <c r="AR10" i="41"/>
  <c r="AS10" i="41" s="1"/>
  <c r="AR9" i="41"/>
  <c r="AS9" i="41" s="1"/>
  <c r="AR6" i="41"/>
  <c r="AS6" i="41" s="1"/>
  <c r="AR10" i="39"/>
  <c r="AS10" i="39" s="1"/>
  <c r="AS14" i="39" s="1"/>
  <c r="AN18" i="39" s="1"/>
  <c r="AR9" i="43"/>
  <c r="AS9" i="43" s="1"/>
  <c r="AR8" i="43"/>
  <c r="AS8" i="43" s="1"/>
  <c r="AQ14" i="44"/>
  <c r="AN17" i="44" s="1"/>
  <c r="AO17" i="44" s="1"/>
  <c r="E46" i="19" s="1"/>
  <c r="AQ14" i="46"/>
  <c r="AN17" i="46" s="1"/>
  <c r="AO17" i="46" s="1"/>
  <c r="AS14" i="46"/>
  <c r="AN18" i="46" s="1"/>
  <c r="AO18" i="46" s="1"/>
  <c r="AS14" i="44"/>
  <c r="AN18" i="44" s="1"/>
  <c r="AR8" i="36"/>
  <c r="AS8" i="36" s="1"/>
  <c r="AS14" i="36" s="1"/>
  <c r="AN18" i="36" s="1"/>
  <c r="AO18" i="36" s="1"/>
  <c r="AQ14" i="42"/>
  <c r="AN17" i="42" s="1"/>
  <c r="AO17" i="42" s="1"/>
  <c r="AS14" i="42"/>
  <c r="AN18" i="42" s="1"/>
  <c r="AO18" i="42" s="1"/>
  <c r="AN17" i="40"/>
  <c r="AO17" i="40" s="1"/>
  <c r="AN18" i="40"/>
  <c r="AO18" i="40" s="1"/>
  <c r="AS14" i="38"/>
  <c r="AN18" i="38" s="1"/>
  <c r="AO18" i="38" s="1"/>
  <c r="AQ14" i="38"/>
  <c r="AN17" i="38" s="1"/>
  <c r="AO17" i="38" s="1"/>
  <c r="AO18" i="44" l="1"/>
  <c r="E47" i="19" s="1"/>
  <c r="D47" i="19"/>
  <c r="AQ14" i="39"/>
  <c r="AN17" i="39" s="1"/>
  <c r="AS14" i="41"/>
  <c r="AN18" i="41" s="1"/>
  <c r="AQ14" i="41"/>
  <c r="AN17" i="41" s="1"/>
  <c r="AO18" i="41"/>
  <c r="E35" i="19" s="1"/>
  <c r="D35" i="19"/>
  <c r="AO18" i="39"/>
  <c r="E32" i="19" s="1"/>
  <c r="D32" i="19"/>
  <c r="AO17" i="39"/>
  <c r="E31" i="19" s="1"/>
  <c r="D31" i="19"/>
  <c r="AS14" i="43"/>
  <c r="AN18" i="43" s="1"/>
  <c r="D38" i="19" s="1"/>
  <c r="AQ14" i="43"/>
  <c r="AN17" i="43" s="1"/>
  <c r="AO17" i="43" s="1"/>
  <c r="E37" i="19" s="1"/>
  <c r="D46" i="19"/>
  <c r="AQ14" i="36"/>
  <c r="AN17" i="36" s="1"/>
  <c r="AO17" i="36" s="1"/>
  <c r="AO17" i="41" l="1"/>
  <c r="E34" i="19" s="1"/>
  <c r="D34" i="19"/>
  <c r="AO18" i="43"/>
  <c r="E38" i="19" s="1"/>
  <c r="D37" i="19"/>
  <c r="AK6" i="34" l="1"/>
  <c r="AL6" i="34"/>
  <c r="AM6" i="34"/>
  <c r="AN6" i="34"/>
  <c r="AO6" i="34"/>
  <c r="AJ6" i="34"/>
  <c r="AQ6" i="34" s="1"/>
  <c r="AO11" i="34"/>
  <c r="AN11" i="34"/>
  <c r="AM11" i="34"/>
  <c r="AL11" i="34"/>
  <c r="AK11" i="34"/>
  <c r="AJ11" i="34"/>
  <c r="AQ11" i="34" s="1"/>
  <c r="AO9" i="34"/>
  <c r="AN9" i="34"/>
  <c r="AM9" i="34"/>
  <c r="AL9" i="34"/>
  <c r="AK9" i="34"/>
  <c r="AJ9" i="34"/>
  <c r="AQ9" i="34" s="1"/>
  <c r="AO8" i="34"/>
  <c r="AN8" i="34"/>
  <c r="AM8" i="34"/>
  <c r="AL8" i="34"/>
  <c r="AK8" i="34"/>
  <c r="AO7" i="34"/>
  <c r="AN7" i="34"/>
  <c r="AM7" i="34"/>
  <c r="AL7" i="34"/>
  <c r="AK7" i="34"/>
  <c r="AJ10" i="34"/>
  <c r="AQ10" i="34" s="1"/>
  <c r="AK10" i="34"/>
  <c r="AL10" i="34"/>
  <c r="AM10" i="34"/>
  <c r="AO10" i="34"/>
  <c r="AR11" i="34" l="1"/>
  <c r="AS11" i="34" s="1"/>
  <c r="AR9" i="34"/>
  <c r="AS9" i="34" s="1"/>
  <c r="AR10" i="34"/>
  <c r="AS10" i="34" s="1"/>
  <c r="AR12" i="34"/>
  <c r="AR6" i="34"/>
  <c r="AS6" i="34" l="1"/>
  <c r="AQ14" i="34"/>
  <c r="AN17" i="34" s="1"/>
  <c r="AS12" i="34"/>
  <c r="AO17" i="34" l="1"/>
  <c r="E13" i="19" s="1"/>
  <c r="E55" i="19" s="1"/>
  <c r="H55" i="19" s="1"/>
  <c r="D13" i="19"/>
  <c r="D55" i="19" s="1"/>
  <c r="AS14" i="34"/>
  <c r="AN18" i="34" s="1"/>
  <c r="AO18" i="34" s="1"/>
  <c r="E14" i="19" l="1"/>
  <c r="E56" i="19" s="1"/>
  <c r="H56" i="19" s="1"/>
  <c r="D14" i="19"/>
  <c r="D5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A78D5826-3BCC-49C7-81A2-272F83278CD6}">
      <text>
        <r>
          <rPr>
            <b/>
            <sz val="9"/>
            <color indexed="81"/>
            <rFont val="Tahoma"/>
            <family val="2"/>
          </rPr>
          <t>Author:</t>
        </r>
        <r>
          <rPr>
            <sz val="9"/>
            <color indexed="81"/>
            <rFont val="Tahoma"/>
            <family val="2"/>
          </rPr>
          <t xml:space="preserve">
KPI slightly amended;</t>
        </r>
      </text>
    </comment>
  </commentList>
</comments>
</file>

<file path=xl/sharedStrings.xml><?xml version="1.0" encoding="utf-8"?>
<sst xmlns="http://schemas.openxmlformats.org/spreadsheetml/2006/main" count="1818" uniqueCount="112">
  <si>
    <t>Catering</t>
  </si>
  <si>
    <t>PERFORMANCE REPORTING</t>
  </si>
  <si>
    <r>
      <t>Performance Report</t>
    </r>
    <r>
      <rPr>
        <b/>
        <sz val="12"/>
        <rFont val="Calibri"/>
        <family val="2"/>
        <scheme val="minor"/>
      </rPr>
      <t xml:space="preserve"> Catering</t>
    </r>
  </si>
  <si>
    <t>Jan-Dec</t>
  </si>
  <si>
    <t>Evaluation Catering</t>
  </si>
  <si>
    <t>Month</t>
  </si>
  <si>
    <t>Bonus/ Malus</t>
  </si>
  <si>
    <t>January</t>
  </si>
  <si>
    <t>Bonus</t>
  </si>
  <si>
    <t xml:space="preserve">Malus </t>
  </si>
  <si>
    <t>February</t>
  </si>
  <si>
    <t>March</t>
  </si>
  <si>
    <t>April</t>
  </si>
  <si>
    <t>May</t>
  </si>
  <si>
    <t>June</t>
  </si>
  <si>
    <t>July</t>
  </si>
  <si>
    <t>August</t>
  </si>
  <si>
    <t>September</t>
  </si>
  <si>
    <t>October</t>
  </si>
  <si>
    <t>November</t>
  </si>
  <si>
    <t>December</t>
  </si>
  <si>
    <t>Total Annual evaluation result</t>
  </si>
  <si>
    <t xml:space="preserve">Final Evaluation result </t>
  </si>
  <si>
    <t>Total Bonus/ Malus</t>
  </si>
  <si>
    <t>To be paid by the ESM</t>
  </si>
  <si>
    <t>To be paid by the Service Provider</t>
  </si>
  <si>
    <t xml:space="preserve">*If the final evaluation results malus, the service provider will be charged a maximum malus of 5% of the annual total. </t>
  </si>
  <si>
    <t>Date:</t>
  </si>
  <si>
    <t>Signature ESM representative:</t>
  </si>
  <si>
    <t>Signature Contractor representative:</t>
  </si>
  <si>
    <t>For evaluation, enter a "y" in the corresponding field</t>
  </si>
  <si>
    <t>Performance Thresholds</t>
  </si>
  <si>
    <t>Tolerance</t>
  </si>
  <si>
    <t>Malus</t>
  </si>
  <si>
    <t>Evaluation</t>
  </si>
  <si>
    <t>No.</t>
  </si>
  <si>
    <t>KPI Category</t>
  </si>
  <si>
    <t xml:space="preserve"> KPI</t>
  </si>
  <si>
    <t xml:space="preserve"> Criteria</t>
  </si>
  <si>
    <t xml:space="preserve"> Measurement Period</t>
  </si>
  <si>
    <t>Jan</t>
  </si>
  <si>
    <t>Feb</t>
  </si>
  <si>
    <t>Mar</t>
  </si>
  <si>
    <t>Apr</t>
  </si>
  <si>
    <t>Jun</t>
  </si>
  <si>
    <t>Jul</t>
  </si>
  <si>
    <t>Aug</t>
  </si>
  <si>
    <t>Sep</t>
  </si>
  <si>
    <t>Oct</t>
  </si>
  <si>
    <t>Nov</t>
  </si>
  <si>
    <t>Dec</t>
  </si>
  <si>
    <t>Weighting</t>
  </si>
  <si>
    <t>+ 2%</t>
  </si>
  <si>
    <t>+/- 0%</t>
  </si>
  <si>
    <t>- 2%</t>
  </si>
  <si>
    <t>- 5%</t>
  </si>
  <si>
    <t>- 10%</t>
  </si>
  <si>
    <t>- 15%</t>
  </si>
  <si>
    <t>Malus weighted</t>
  </si>
  <si>
    <t xml:space="preserve">Menu plan preparation 
</t>
  </si>
  <si>
    <t>x</t>
  </si>
  <si>
    <t xml:space="preserve">Health and safety audits
</t>
  </si>
  <si>
    <t xml:space="preserve">Maintenance plan
</t>
  </si>
  <si>
    <t>Number of complaints</t>
  </si>
  <si>
    <t xml:space="preserve"> Response&amp;resolution to tickets </t>
  </si>
  <si>
    <t xml:space="preserve">Contract management 
</t>
  </si>
  <si>
    <t>The Service Provider must conduct regular hygiene and safety audits and food safety audits in accordance with the terms of the Contract.
Twice per year, the Service Provider must confirm and provide evidence to the ESM of all audits undertaken and there should not be any negative findings in the audits/inspections. 
If the Service Provider fails to provide the confirmation and evidence required, it will be counted as a failure.</t>
  </si>
  <si>
    <t>The Service Provider must conduct regular equipment hygiene and cleaning audits.  
Four times per year, the Service Provider must confirm and provide evidence to the ESM of all audits undertaken and there should not be any negative findings in the audits/inspections. 
If the Service Provider fails to provide the confirmation and evidence required, it will be counted as a failure.</t>
  </si>
  <si>
    <r>
      <t>The Service Provider must issue an annual maintenance plan for equipment (the "</t>
    </r>
    <r>
      <rPr>
        <b/>
        <sz val="11"/>
        <rFont val="Calibri"/>
        <family val="2"/>
        <scheme val="minor"/>
      </rPr>
      <t>Annual Maintenance Plan</t>
    </r>
    <r>
      <rPr>
        <sz val="11"/>
        <rFont val="Calibri"/>
        <family val="2"/>
        <scheme val="minor"/>
      </rPr>
      <t xml:space="preserve">"). The Annual Maintenance Plan must contain a timetable for the maintenance, the warranty of the equipment and a record of all maintenance interventions. The Service Provider will update the Annual Maintenance Plan on a monthly basis. 
The Annual Maintenance Plan will be reviewed monthly to ensure it is kept up to date and that planned maintenance has been completed. If the Service Provider does not keep the Annual Maintenance Plan up-to-date or if the Service Provider has not completed any scheduled maintenance in accordance with the Annual Maintenance Plan, it will be counted as a failure. </t>
    </r>
  </si>
  <si>
    <t xml:space="preserve">Equipment hygiene audits
</t>
  </si>
  <si>
    <t>Compliance</t>
  </si>
  <si>
    <t>Quality</t>
  </si>
  <si>
    <t xml:space="preserve">The documents/information to be reviewed for the KPIs are coloured grey in the timeline </t>
  </si>
  <si>
    <t>Monthly</t>
  </si>
  <si>
    <t>Twice a year</t>
  </si>
  <si>
    <t>Quarterly</t>
  </si>
  <si>
    <t>Insert the total monthly fee excluding ad-hoc purchases:</t>
  </si>
  <si>
    <t>Result</t>
  </si>
  <si>
    <t>Bonus/ malus 
%</t>
  </si>
  <si>
    <t>Bonus/ malus amount</t>
  </si>
  <si>
    <t>Bonus/ malus</t>
  </si>
  <si>
    <t>Fulfilment of services</t>
  </si>
  <si>
    <t xml:space="preserve"> Bonus/ Malus Percentage</t>
  </si>
  <si>
    <t>Total Bonus/ Malus in %</t>
  </si>
  <si>
    <t>Total Bonus/ Malus 
in EUR*</t>
  </si>
  <si>
    <t>Bonus/ Malus in %</t>
  </si>
  <si>
    <t>Bonus/ Malus 
in EUR</t>
  </si>
  <si>
    <t>Total yearly fee excluding 
ad-hoc purchases:</t>
  </si>
  <si>
    <t>The Service Provider must provide the menu plan for each week during the course of the Contract at least one week in advance of when the menu plan will be used. All dishes in the menu plan will be provided on the days as agreed in the menu plan. The Service Provider may not introduce more than 4 changes to the menus per month. Any change has to be flagged to and approved by the ESM service manager at least 3 business days in advance. 
The menu plan must meet all the requirements of the Contract, including but not limited to, details of allergens, nutrition information, and diversity. The Service Provider must complete and deliver the menu plan on time.
If the Service Provider does not provide the menu plan on time or if the menu plan is not compliant with the contractuak requirements, or if changes were done without seeking an approval, it will be counted as a failure.</t>
  </si>
  <si>
    <t>The Service Provider must provide the menu plan for each week during the course of the Contract at least one week in advance of when the menu plan will be used. All dishes in the menu plan will be provided on the days as agreed in the menu plan. The Service Provider may not introduce more than 4 changes to the menus per month. Any change has to be flagged to and approved by the ESM service manager at least 3 business days in advance. 
The menu plan must meet all the requirements of the Contract, including but not limited to, details of allergens, nutrition information, and diversity. The Service Provider must complete and deliver the menu plan on time.
If the Service Provider does not provide the menu plan on time or if the menu plan is not compliant with the contractual requirements, or if changes were done without seeking an approval, it will be counted as a failure.</t>
  </si>
  <si>
    <t>Individuals in the ESM may raise complaints in relation to the Services in a written form (in the Ticketing Tool and/or in the daily survey available to all ESM members of staff for the purpose of evaluating food quality and satisfaction with the dishes on offer in the Canteen). The Service Provider will have access to the survey results. 
A complaint in the Ticketing Tool may relate to any aspect of the Services provided by the Service Provider. A complaint in the daily survey may relate to the quality of the food offered at that day.  
The ESM will assess the nature of the complaint, and after clarifying with the Service Provider, determine in its sole discretion, if the complaint is legitimate. 
Whenever there is complaint via the Ticketing Tool or in the daily survey, it will be considered as a failure unless following the ESM assessment the complaint is found illegitimate. For the avoidance of doubts, in case the same legitimate complaint is made both via the Ticketing Tool and in the daily survey, it will be considered as a failure only once.</t>
  </si>
  <si>
    <r>
      <rPr>
        <sz val="11"/>
        <rFont val="Calibri"/>
        <family val="2"/>
        <scheme val="minor"/>
      </rPr>
      <t xml:space="preserve">The Service Provider must comply with the Ticket Response Times and the Ticket Resolution Times for tickets raised via the Ticketing Tool, as further described in section 6.2 of the Terms of Reference. Each breach of the Ticket 
Response Times and/or the Ticket Resolution Times will be counted as a failure. </t>
    </r>
    <r>
      <rPr>
        <sz val="11"/>
        <color theme="1"/>
        <rFont val="Calibri"/>
        <family val="2"/>
        <scheme val="minor"/>
      </rPr>
      <t xml:space="preserve">
</t>
    </r>
  </si>
  <si>
    <t xml:space="preserve">The Service Provider must comply with the Ticket Response Times and the Ticket Resolution Times for tickets raised via the Ticketing Tool, as further described in section 6.2 of the Terms of Reference. Each breach of the Ticket 
Response Times and/or the Ticket Resolution Times will be counted as a failure. </t>
  </si>
  <si>
    <t xml:space="preserve">1. The Service Provider will issue all reports and documentation in accordance with the contractual requirements. All must be complete and delivered in time. 
2. The Service Provider will use the Ticketing Tool as further described in section 6.2 of the Terms of Reference. 
3. Staff replacements must be executed as further described in section 5.2 of the Terms of Reference.
4. The Service Provider will provide quotes as further described in sections 3.2.2 and 3.2.3 of the Terms of Reference.
5. All personnel requirements and role assignments will be executed as further described in sections 5.2 and 5.3 of the Terms of Reference.
1. If the Service Provider delivers a report is late or does not prepare a report/documentation in compliance with the contractual requirements, it will be counted as a failure.
2. If the Service provider does not use the Ticketing Tool in compliance with the contractual requirements, it will be counted as a failure.
3. If the Service Provider does not execute staff replacements in compliance with the contractual requirements, it will be counted as a failure. 
4. If the Service Provider does not provide offers in compliance with the contractual requirements, it will be counted as a failure.
5. If the Service Provider staff does not meet contractual requirements and does not fulfil their roles in compliance with the ESM's requirements, it will be counted as a failure.
</t>
  </si>
  <si>
    <t>1. The Service Provider will issue all reports and documentation in accordance with the contractual requirements. All must be complete and delivered in time. 
2. The Service Provider will use the Ticketing Tool as further described in section 6.2 of the Terms of Reference. 
3. Staff replacements must be executed as further described in section 5.2 of the Terms of Reference.
4. The Service Provider will provide quotes as further described in sections 3.2.2 and 3.2.3 of the Terms of Reference.
5. All personnel requirements and role assignments will be executed as further described in sections 5.2 and 5.3 of the Terms of Reference.
1. If the Service Provider delivers a report is late or does not prepare a report/documentation in compliance with the contractual requirements, it will be counted as a failure.
2. If the Service provider does not use the Ticketing Tool in compliance with the contractual requirements, it will be counted as a failure.
3. If the Service Provider does not execute staff replacements in compliance with the contractual requirements, it will be counted as a failure. 
4. If the Service Provider does not provide offers in compliance with the contractual requirements, it will be counted as a failure.
5. If the Service Provider staff does not meet contractual requirements and does not fulfil their roles in compliance with the ESM's requirements, it will be counted as a failure.</t>
  </si>
  <si>
    <t>Monthly Evaluation Example</t>
  </si>
  <si>
    <t>Annual Evaluation Example</t>
  </si>
  <si>
    <t xml:space="preserve">Month </t>
  </si>
  <si>
    <t>Reasoning</t>
  </si>
  <si>
    <t>January Evaluation</t>
  </si>
  <si>
    <t>February Evaluation</t>
  </si>
  <si>
    <t>March Evaluation</t>
  </si>
  <si>
    <t>No Bonus Amount or Malus Amount</t>
  </si>
  <si>
    <t>Bonus Amount Only</t>
  </si>
  <si>
    <t xml:space="preserve">Both Bonus Amount and Malus Amount  </t>
  </si>
  <si>
    <t xml:space="preserve">In the above scenario: 
- no Bonus Amount applies, as the Service Provider did not
meet the Bonus
Performance Threshold for
the KPI ‘Maintenance plan’; 
- No Malus Amount applies, as the Service Provider did not meet the Malus Performance Threshold for any KPI.
</t>
  </si>
  <si>
    <t>In the above scenario: 
- Bonus Amount applies, as the Service Provider met the Bonus Performance Threshold for all required 
KPIs, i.e., ‘Menu plan preparation', 'Maintenance plan', 'Number of complaints' and 'Response and resolution to tickets';
- Malus Amount applies, as the Service Provider met the Malus Performance Threshold for the KPI 'Contract Management'.</t>
  </si>
  <si>
    <t>In the above scenario: 
- Bonus Amount applies, as the Service Provider met the Bonus Performance Threshold for all required 
KPIs, i.e., ‘Menu plan preparation', 'Maintenance plan', 'Number of complaints' and 'Response and resolution to tickets';
- No Malus Amount applies, as the Service Provider did not meet the Malus Performance Threshold for any KPI.</t>
  </si>
  <si>
    <r>
      <t xml:space="preserve">- Menu plan preparation: </t>
    </r>
    <r>
      <rPr>
        <b/>
        <sz val="11"/>
        <color rgb="FF00B050"/>
        <rFont val="Calibri"/>
        <family val="2"/>
        <scheme val="minor"/>
      </rPr>
      <t>bonus</t>
    </r>
    <r>
      <rPr>
        <sz val="11"/>
        <color theme="1"/>
        <rFont val="Calibri"/>
        <family val="2"/>
        <scheme val="minor"/>
      </rPr>
      <t xml:space="preserve">
- Health and safety audits: </t>
    </r>
    <r>
      <rPr>
        <b/>
        <sz val="11"/>
        <color theme="1"/>
        <rFont val="Calibri"/>
        <family val="2"/>
        <scheme val="minor"/>
      </rPr>
      <t>n/a</t>
    </r>
    <r>
      <rPr>
        <sz val="11"/>
        <color theme="1"/>
        <rFont val="Calibri"/>
        <family val="2"/>
        <scheme val="minor"/>
      </rPr>
      <t xml:space="preserve"> (not subject to evaluation in this month) 
- Equipment hygiene audits: </t>
    </r>
    <r>
      <rPr>
        <b/>
        <sz val="11"/>
        <color theme="1"/>
        <rFont val="Calibri"/>
        <family val="2"/>
        <scheme val="minor"/>
      </rPr>
      <t>n/a</t>
    </r>
    <r>
      <rPr>
        <sz val="11"/>
        <color theme="1"/>
        <rFont val="Calibri"/>
        <family val="2"/>
        <scheme val="minor"/>
      </rPr>
      <t xml:space="preserve"> (not subject to evaluation in this month)
- Mainteinance plan: </t>
    </r>
    <r>
      <rPr>
        <b/>
        <sz val="11"/>
        <color theme="1"/>
        <rFont val="Calibri"/>
        <family val="2"/>
        <scheme val="minor"/>
      </rPr>
      <t>tolerance</t>
    </r>
    <r>
      <rPr>
        <sz val="11"/>
        <color theme="1"/>
        <rFont val="Calibri"/>
        <family val="2"/>
        <scheme val="minor"/>
      </rPr>
      <t xml:space="preserve">
- Number of complaints: </t>
    </r>
    <r>
      <rPr>
        <b/>
        <sz val="11"/>
        <color rgb="FF00B050"/>
        <rFont val="Calibri"/>
        <family val="2"/>
        <scheme val="minor"/>
      </rPr>
      <t xml:space="preserve">bonus
</t>
    </r>
    <r>
      <rPr>
        <sz val="11"/>
        <color theme="1"/>
        <rFont val="Calibri"/>
        <family val="2"/>
        <scheme val="minor"/>
      </rPr>
      <t xml:space="preserve">- Response and resolution to tickets: </t>
    </r>
    <r>
      <rPr>
        <b/>
        <sz val="11"/>
        <color rgb="FF00B050"/>
        <rFont val="Calibri"/>
        <family val="2"/>
        <scheme val="minor"/>
      </rPr>
      <t>bonus</t>
    </r>
    <r>
      <rPr>
        <sz val="11"/>
        <color theme="1"/>
        <rFont val="Calibri"/>
        <family val="2"/>
        <scheme val="minor"/>
      </rPr>
      <t xml:space="preserve">
- Contract management: </t>
    </r>
    <r>
      <rPr>
        <b/>
        <sz val="11"/>
        <color rgb="FF00B050"/>
        <rFont val="Calibri"/>
        <family val="2"/>
        <scheme val="minor"/>
      </rPr>
      <t>bonus</t>
    </r>
  </si>
  <si>
    <r>
      <t xml:space="preserve">- Menu plan preparation: bonus
- Health and safety audits: </t>
    </r>
    <r>
      <rPr>
        <b/>
        <sz val="11"/>
        <color theme="1"/>
        <rFont val="Calibri"/>
        <family val="2"/>
        <scheme val="minor"/>
      </rPr>
      <t>n/a</t>
    </r>
    <r>
      <rPr>
        <sz val="11"/>
        <color theme="1"/>
        <rFont val="Calibri"/>
        <family val="2"/>
        <scheme val="minor"/>
      </rPr>
      <t xml:space="preserve"> (not subject to evaluation in this month) 
- Equipment hygiene audits: </t>
    </r>
    <r>
      <rPr>
        <b/>
        <sz val="11"/>
        <color theme="1"/>
        <rFont val="Calibri"/>
        <family val="2"/>
        <scheme val="minor"/>
      </rPr>
      <t>tolerance</t>
    </r>
    <r>
      <rPr>
        <sz val="11"/>
        <color theme="1"/>
        <rFont val="Calibri"/>
        <family val="2"/>
        <scheme val="minor"/>
      </rPr>
      <t xml:space="preserve">
- Mainteinance plan: </t>
    </r>
    <r>
      <rPr>
        <b/>
        <sz val="11"/>
        <color rgb="FF00B050"/>
        <rFont val="Calibri"/>
        <family val="2"/>
        <scheme val="minor"/>
      </rPr>
      <t>bonus</t>
    </r>
    <r>
      <rPr>
        <sz val="11"/>
        <color theme="1"/>
        <rFont val="Calibri"/>
        <family val="2"/>
        <scheme val="minor"/>
      </rPr>
      <t xml:space="preserve">
- Number of complaints: </t>
    </r>
    <r>
      <rPr>
        <b/>
        <sz val="11"/>
        <color rgb="FF00B050"/>
        <rFont val="Calibri"/>
        <family val="2"/>
        <scheme val="minor"/>
      </rPr>
      <t>bonus</t>
    </r>
    <r>
      <rPr>
        <sz val="11"/>
        <color theme="1"/>
        <rFont val="Calibri"/>
        <family val="2"/>
        <scheme val="minor"/>
      </rPr>
      <t xml:space="preserve">
- Response and resolution to tickets: </t>
    </r>
    <r>
      <rPr>
        <b/>
        <sz val="11"/>
        <color rgb="FF00B050"/>
        <rFont val="Calibri"/>
        <family val="2"/>
        <scheme val="minor"/>
      </rPr>
      <t>bonus</t>
    </r>
    <r>
      <rPr>
        <sz val="11"/>
        <color theme="1"/>
        <rFont val="Calibri"/>
        <family val="2"/>
        <scheme val="minor"/>
      </rPr>
      <t xml:space="preserve">
- Contract management: </t>
    </r>
    <r>
      <rPr>
        <b/>
        <sz val="11"/>
        <color theme="1"/>
        <rFont val="Calibri"/>
        <family val="2"/>
        <scheme val="minor"/>
      </rPr>
      <t>tolerance</t>
    </r>
  </si>
  <si>
    <r>
      <t xml:space="preserve">- Menu plan preparation: </t>
    </r>
    <r>
      <rPr>
        <b/>
        <sz val="11"/>
        <color rgb="FF00B050"/>
        <rFont val="Calibri"/>
        <family val="2"/>
        <scheme val="minor"/>
      </rPr>
      <t>bonus</t>
    </r>
    <r>
      <rPr>
        <sz val="11"/>
        <color theme="1"/>
        <rFont val="Calibri"/>
        <family val="2"/>
        <scheme val="minor"/>
      </rPr>
      <t xml:space="preserve">
- Health and safety audits: </t>
    </r>
    <r>
      <rPr>
        <b/>
        <sz val="11"/>
        <color theme="1"/>
        <rFont val="Calibri"/>
        <family val="2"/>
        <scheme val="minor"/>
      </rPr>
      <t>n/a</t>
    </r>
    <r>
      <rPr>
        <sz val="11"/>
        <color theme="1"/>
        <rFont val="Calibri"/>
        <family val="2"/>
        <scheme val="minor"/>
      </rPr>
      <t xml:space="preserve"> (not subject to evaluation in this month) 
- Equipment hygiene audits: </t>
    </r>
    <r>
      <rPr>
        <b/>
        <sz val="11"/>
        <color theme="1"/>
        <rFont val="Calibri"/>
        <family val="2"/>
        <scheme val="minor"/>
      </rPr>
      <t>n/a</t>
    </r>
    <r>
      <rPr>
        <sz val="11"/>
        <color theme="1"/>
        <rFont val="Calibri"/>
        <family val="2"/>
        <scheme val="minor"/>
      </rPr>
      <t xml:space="preserve"> (not subject to evaluation in this month)
- Mainteinance plan: </t>
    </r>
    <r>
      <rPr>
        <b/>
        <sz val="11"/>
        <color rgb="FF00B050"/>
        <rFont val="Calibri"/>
        <family val="2"/>
        <scheme val="minor"/>
      </rPr>
      <t>bonus</t>
    </r>
    <r>
      <rPr>
        <sz val="11"/>
        <color theme="1"/>
        <rFont val="Calibri"/>
        <family val="2"/>
        <scheme val="minor"/>
      </rPr>
      <t xml:space="preserve">
- Number of complaints: </t>
    </r>
    <r>
      <rPr>
        <b/>
        <sz val="11"/>
        <color rgb="FF00B050"/>
        <rFont val="Calibri"/>
        <family val="2"/>
        <scheme val="minor"/>
      </rPr>
      <t>bonus</t>
    </r>
    <r>
      <rPr>
        <sz val="11"/>
        <color theme="1"/>
        <rFont val="Calibri"/>
        <family val="2"/>
        <scheme val="minor"/>
      </rPr>
      <t xml:space="preserve">
- Response and resolution to tickets: </t>
    </r>
    <r>
      <rPr>
        <b/>
        <sz val="11"/>
        <color rgb="FF00B050"/>
        <rFont val="Calibri"/>
        <family val="2"/>
        <scheme val="minor"/>
      </rPr>
      <t>bonus</t>
    </r>
    <r>
      <rPr>
        <sz val="11"/>
        <color theme="1"/>
        <rFont val="Calibri"/>
        <family val="2"/>
        <scheme val="minor"/>
      </rPr>
      <t xml:space="preserve">
- Contract management: </t>
    </r>
    <r>
      <rPr>
        <b/>
        <sz val="11"/>
        <color rgb="FFFF0000"/>
        <rFont val="Calibri"/>
        <family val="2"/>
        <scheme val="minor"/>
      </rPr>
      <t>malus</t>
    </r>
  </si>
  <si>
    <t>The Service Provider receives the following annual evaluation for 2024:
January: Tolerance
February: Both Bonus and Malus
March: Bonus
April: Bonus
May: Malus
June: Tolerance
July: Tolerance
August: Tolerance
September: Bonus
October: Both Bonus and Malus
November: Tolerance
December: Tolerance
In the above example, the 3 Malus Amounts would be added together and the Service Provider would
need to pay the total (i.e. the Annual Malus Amount) to the ESM. The 5 Bonus Amounts would be added together and the Service Provider would need to invoice the total (i.e. the Annual Bonus Amount) to the ESM.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</si>
</sst>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quot;€&quot;#,##0.00"/>
    <numFmt numFmtId="166" formatCode="0\ &quot;Failures&quot;"/>
    <numFmt numFmtId="167" formatCode="0\ &quot;Failure&quot;"/>
    <numFmt numFmtId="168" formatCode="&quot;&gt;&quot;0\ &quot;Failures&quot;"/>
    <numFmt numFmtId="169" formatCode="#,##0\ &quot;€&quot;"/>
    <numFmt numFmtId="170" formatCode="#,##0.00\ &quot;€&quot;"/>
  </numFmts>
  <fonts count="29" x14ac:knownFonts="1">
    <font>
      <sz val="11"/>
      <color theme="1"/>
      <name val="Calibri"/>
      <family val="2"/>
      <scheme val="minor"/>
    </font>
    <font>
      <b/>
      <sz val="11"/>
      <color theme="1"/>
      <name val="Calibri"/>
      <family val="2"/>
      <scheme val="minor"/>
    </font>
    <font>
      <sz val="10"/>
      <name val="Arial"/>
      <family val="2"/>
    </font>
    <font>
      <sz val="10"/>
      <name val="Arial"/>
      <family val="2"/>
    </font>
    <font>
      <b/>
      <sz val="22"/>
      <name val="Calibri"/>
      <family val="2"/>
      <scheme val="minor"/>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sz val="11"/>
      <name val="Calibri"/>
      <family val="2"/>
      <scheme val="minor"/>
    </font>
    <font>
      <b/>
      <sz val="9"/>
      <name val="Calibri"/>
      <family val="2"/>
      <scheme val="minor"/>
    </font>
    <font>
      <sz val="10"/>
      <name val="Arial"/>
      <family val="2"/>
    </font>
    <font>
      <b/>
      <sz val="30"/>
      <name val="Calibri"/>
      <family val="2"/>
      <scheme val="minor"/>
    </font>
    <font>
      <b/>
      <sz val="18"/>
      <name val="Calibri"/>
      <family val="2"/>
      <scheme val="minor"/>
    </font>
    <font>
      <sz val="18"/>
      <name val="Calibri"/>
      <family val="2"/>
      <scheme val="minor"/>
    </font>
    <font>
      <sz val="22"/>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sz val="8"/>
      <color theme="1"/>
      <name val="Calibri"/>
      <family val="2"/>
      <scheme val="minor"/>
    </font>
    <font>
      <sz val="8"/>
      <name val="Calibri"/>
      <family val="2"/>
      <scheme val="minor"/>
    </font>
    <font>
      <b/>
      <sz val="9"/>
      <color theme="1"/>
      <name val="Calibri"/>
      <family val="2"/>
      <scheme val="minor"/>
    </font>
    <font>
      <b/>
      <sz val="9"/>
      <color rgb="FFFFFF00"/>
      <name val="Calibri"/>
      <family val="2"/>
      <scheme val="minor"/>
    </font>
    <font>
      <sz val="9"/>
      <color indexed="81"/>
      <name val="Tahoma"/>
      <family val="2"/>
    </font>
    <font>
      <b/>
      <sz val="9"/>
      <color indexed="81"/>
      <name val="Tahoma"/>
      <family val="2"/>
    </font>
    <font>
      <b/>
      <sz val="10"/>
      <color theme="1"/>
      <name val="Calibri"/>
      <family val="2"/>
      <scheme val="minor"/>
    </font>
    <font>
      <b/>
      <sz val="11"/>
      <color rgb="FF00B050"/>
      <name val="Calibri"/>
      <family val="2"/>
      <scheme val="minor"/>
    </font>
    <font>
      <b/>
      <sz val="11"/>
      <color rgb="FFFF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5"/>
        <bgColor indexed="64"/>
      </patternFill>
    </fill>
    <fill>
      <patternFill patternType="solid">
        <fgColor them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2" fillId="0" borderId="0"/>
    <xf numFmtId="0" fontId="3" fillId="0" borderId="0"/>
    <xf numFmtId="9" fontId="3" fillId="0" borderId="0" applyFont="0" applyFill="0" applyBorder="0" applyAlignment="0" applyProtection="0"/>
    <xf numFmtId="0" fontId="12" fillId="0" borderId="0"/>
    <xf numFmtId="0" fontId="2" fillId="0" borderId="0"/>
    <xf numFmtId="9" fontId="2" fillId="0" borderId="0" applyFont="0" applyFill="0" applyBorder="0" applyAlignment="0" applyProtection="0"/>
  </cellStyleXfs>
  <cellXfs count="144">
    <xf numFmtId="0" fontId="0" fillId="0" borderId="0" xfId="0"/>
    <xf numFmtId="0" fontId="6" fillId="0" borderId="0" xfId="4" applyFont="1"/>
    <xf numFmtId="0" fontId="14" fillId="0" borderId="0" xfId="4" applyFont="1" applyAlignment="1">
      <alignment horizontal="justify"/>
    </xf>
    <xf numFmtId="0" fontId="15" fillId="0" borderId="0" xfId="4" applyFont="1"/>
    <xf numFmtId="0" fontId="14" fillId="0" borderId="0" xfId="4" applyFont="1" applyAlignment="1">
      <alignment horizontal="center"/>
    </xf>
    <xf numFmtId="0" fontId="16" fillId="0" borderId="0" xfId="4" applyFont="1"/>
    <xf numFmtId="0" fontId="4" fillId="0" borderId="0" xfId="4" applyFont="1" applyAlignment="1">
      <alignment horizontal="center"/>
    </xf>
    <xf numFmtId="0" fontId="6" fillId="0" borderId="6" xfId="5" applyFont="1" applyBorder="1"/>
    <xf numFmtId="0" fontId="6" fillId="0" borderId="7" xfId="5" applyFont="1" applyBorder="1"/>
    <xf numFmtId="0" fontId="6" fillId="0" borderId="0" xfId="5" applyFont="1"/>
    <xf numFmtId="0" fontId="5" fillId="0" borderId="0" xfId="5" applyFont="1"/>
    <xf numFmtId="0" fontId="6" fillId="0" borderId="0" xfId="5" applyFont="1" applyAlignment="1">
      <alignment horizontal="center"/>
    </xf>
    <xf numFmtId="0" fontId="6" fillId="0" borderId="0" xfId="5" applyFont="1" applyAlignment="1">
      <alignment horizontal="left"/>
    </xf>
    <xf numFmtId="0" fontId="7" fillId="0" borderId="0" xfId="5" applyFont="1" applyAlignment="1">
      <alignment horizontal="left"/>
    </xf>
    <xf numFmtId="0" fontId="17" fillId="0" borderId="0" xfId="5" applyFont="1" applyAlignment="1">
      <alignment vertical="center" wrapText="1"/>
    </xf>
    <xf numFmtId="0" fontId="17" fillId="0" borderId="0" xfId="5" applyFont="1" applyAlignment="1">
      <alignment horizontal="center"/>
    </xf>
    <xf numFmtId="0" fontId="18" fillId="4" borderId="1" xfId="5" applyFont="1" applyFill="1" applyBorder="1" applyAlignment="1">
      <alignment horizontal="center" vertical="center"/>
    </xf>
    <xf numFmtId="0" fontId="1" fillId="0" borderId="8" xfId="5" applyFont="1" applyBorder="1"/>
    <xf numFmtId="0" fontId="17" fillId="0" borderId="0" xfId="5" applyFont="1"/>
    <xf numFmtId="0" fontId="17" fillId="0" borderId="0" xfId="5" applyFont="1" applyAlignment="1">
      <alignment vertical="center"/>
    </xf>
    <xf numFmtId="0" fontId="7" fillId="0" borderId="0" xfId="5" applyFont="1"/>
    <xf numFmtId="0" fontId="1" fillId="7" borderId="1" xfId="5" applyFont="1" applyFill="1" applyBorder="1" applyAlignment="1">
      <alignment horizontal="center" vertical="center"/>
    </xf>
    <xf numFmtId="9" fontId="17" fillId="8" borderId="1" xfId="5" quotePrefix="1" applyNumberFormat="1" applyFont="1" applyFill="1" applyBorder="1" applyAlignment="1">
      <alignment horizontal="center" vertical="center"/>
    </xf>
    <xf numFmtId="0" fontId="1" fillId="0" borderId="8" xfId="5" applyFont="1" applyBorder="1" applyAlignment="1">
      <alignment vertical="center"/>
    </xf>
    <xf numFmtId="0" fontId="17" fillId="9" borderId="1" xfId="5" quotePrefix="1" applyFont="1" applyFill="1" applyBorder="1" applyAlignment="1">
      <alignment horizontal="center" vertical="center"/>
    </xf>
    <xf numFmtId="9" fontId="17" fillId="10" borderId="1" xfId="5" quotePrefix="1" applyNumberFormat="1" applyFont="1" applyFill="1" applyBorder="1" applyAlignment="1">
      <alignment horizontal="center" vertical="center"/>
    </xf>
    <xf numFmtId="9" fontId="17" fillId="11" borderId="1" xfId="5" quotePrefix="1" applyNumberFormat="1" applyFont="1" applyFill="1" applyBorder="1" applyAlignment="1">
      <alignment horizontal="center" vertical="center"/>
    </xf>
    <xf numFmtId="9" fontId="17" fillId="12" borderId="1" xfId="5" quotePrefix="1" applyNumberFormat="1" applyFont="1" applyFill="1" applyBorder="1" applyAlignment="1">
      <alignment horizontal="center" vertical="center"/>
    </xf>
    <xf numFmtId="9" fontId="17" fillId="6" borderId="1" xfId="5" quotePrefix="1" applyNumberFormat="1" applyFont="1" applyFill="1" applyBorder="1" applyAlignment="1">
      <alignment horizontal="center" vertical="center"/>
    </xf>
    <xf numFmtId="9" fontId="17" fillId="9" borderId="1" xfId="5" quotePrefix="1" applyNumberFormat="1" applyFont="1" applyFill="1" applyBorder="1" applyAlignment="1">
      <alignment horizontal="center" vertical="center"/>
    </xf>
    <xf numFmtId="0" fontId="17" fillId="0" borderId="0" xfId="5" applyFont="1" applyAlignment="1">
      <alignment horizontal="center" vertical="center"/>
    </xf>
    <xf numFmtId="0" fontId="8" fillId="13" borderId="1" xfId="5" applyFont="1" applyFill="1" applyBorder="1" applyAlignment="1">
      <alignment horizontal="center" vertical="center"/>
    </xf>
    <xf numFmtId="164" fontId="10" fillId="2" borderId="1" xfId="5" applyNumberFormat="1" applyFont="1" applyFill="1" applyBorder="1" applyAlignment="1">
      <alignment vertical="center"/>
    </xf>
    <xf numFmtId="165" fontId="10" fillId="2" borderId="1" xfId="5" applyNumberFormat="1" applyFont="1" applyFill="1" applyBorder="1" applyAlignment="1">
      <alignment vertical="center"/>
    </xf>
    <xf numFmtId="0" fontId="6" fillId="0" borderId="4" xfId="5" applyFont="1" applyBorder="1"/>
    <xf numFmtId="0" fontId="9" fillId="0" borderId="0" xfId="5" applyFont="1"/>
    <xf numFmtId="0" fontId="11" fillId="0" borderId="0" xfId="5" applyFont="1" applyAlignment="1">
      <alignment horizontal="right"/>
    </xf>
    <xf numFmtId="0" fontId="11" fillId="0" borderId="0" xfId="5" applyFont="1" applyAlignment="1">
      <alignment horizontal="left"/>
    </xf>
    <xf numFmtId="0" fontId="18" fillId="6" borderId="2" xfId="5" applyFont="1" applyFill="1" applyBorder="1" applyAlignment="1">
      <alignment horizontal="center" vertical="center"/>
    </xf>
    <xf numFmtId="0" fontId="6" fillId="0" borderId="0" xfId="5" applyFont="1" applyAlignment="1">
      <alignment horizontal="right"/>
    </xf>
    <xf numFmtId="0" fontId="8" fillId="13" borderId="1" xfId="5" applyFont="1" applyFill="1" applyBorder="1" applyAlignment="1">
      <alignment horizontal="center" vertical="center" wrapText="1"/>
    </xf>
    <xf numFmtId="0" fontId="20" fillId="14" borderId="1" xfId="5" applyFont="1" applyFill="1" applyBorder="1" applyAlignment="1">
      <alignment horizontal="center" vertical="center" wrapText="1"/>
    </xf>
    <xf numFmtId="0" fontId="21" fillId="0" borderId="1" xfId="5" applyFont="1" applyBorder="1" applyAlignment="1">
      <alignment horizontal="center" vertical="center" wrapText="1"/>
    </xf>
    <xf numFmtId="0" fontId="6" fillId="0" borderId="11" xfId="5" applyFont="1" applyBorder="1" applyAlignment="1">
      <alignment wrapText="1"/>
    </xf>
    <xf numFmtId="0" fontId="6" fillId="0" borderId="0" xfId="5" applyFont="1" applyAlignment="1">
      <alignment vertical="top" wrapText="1"/>
    </xf>
    <xf numFmtId="165" fontId="6" fillId="0" borderId="0" xfId="5" applyNumberFormat="1" applyFont="1" applyAlignment="1">
      <alignment wrapText="1"/>
    </xf>
    <xf numFmtId="0" fontId="6" fillId="0" borderId="0" xfId="5" applyFont="1" applyAlignment="1">
      <alignment vertical="center"/>
    </xf>
    <xf numFmtId="0" fontId="6" fillId="0" borderId="0" xfId="5" applyFont="1" applyAlignment="1">
      <alignment horizontal="center" vertical="center"/>
    </xf>
    <xf numFmtId="0" fontId="8" fillId="7" borderId="1" xfId="5" applyFont="1" applyFill="1" applyBorder="1" applyAlignment="1">
      <alignment horizontal="center" vertical="center"/>
    </xf>
    <xf numFmtId="0" fontId="8" fillId="7" borderId="1" xfId="5" applyFont="1" applyFill="1" applyBorder="1" applyAlignment="1">
      <alignment horizontal="center" vertical="center" wrapText="1"/>
    </xf>
    <xf numFmtId="0" fontId="10" fillId="14" borderId="1" xfId="5" applyFont="1" applyFill="1" applyBorder="1" applyAlignment="1">
      <alignment horizontal="center" vertical="center" wrapText="1"/>
    </xf>
    <xf numFmtId="0" fontId="10" fillId="0" borderId="1" xfId="5" applyFont="1" applyBorder="1" applyAlignment="1">
      <alignment horizontal="center" vertical="center" wrapText="1"/>
    </xf>
    <xf numFmtId="10" fontId="10" fillId="2" borderId="1" xfId="5" applyNumberFormat="1" applyFont="1" applyFill="1" applyBorder="1" applyAlignment="1">
      <alignment vertical="center"/>
    </xf>
    <xf numFmtId="165" fontId="10" fillId="15" borderId="1" xfId="5" applyNumberFormat="1" applyFont="1" applyFill="1" applyBorder="1" applyAlignment="1">
      <alignment vertical="center"/>
    </xf>
    <xf numFmtId="0" fontId="1" fillId="0" borderId="1" xfId="5" applyFont="1" applyBorder="1" applyAlignment="1">
      <alignment horizontal="center" vertical="center" wrapText="1"/>
    </xf>
    <xf numFmtId="0" fontId="10" fillId="0" borderId="1" xfId="5" applyFont="1" applyBorder="1" applyAlignment="1">
      <alignment horizontal="left" vertical="center" wrapText="1"/>
    </xf>
    <xf numFmtId="0" fontId="0" fillId="0" borderId="1" xfId="5" applyFont="1" applyBorder="1" applyAlignment="1">
      <alignment horizontal="center" vertical="center" wrapText="1"/>
    </xf>
    <xf numFmtId="0" fontId="10" fillId="0" borderId="1" xfId="5" applyFont="1" applyBorder="1" applyAlignment="1">
      <alignment horizontal="center" vertical="center"/>
    </xf>
    <xf numFmtId="0" fontId="8" fillId="0" borderId="1" xfId="5" applyFont="1" applyBorder="1" applyAlignment="1">
      <alignment horizontal="center" vertical="center" wrapText="1"/>
    </xf>
    <xf numFmtId="0" fontId="10" fillId="0" borderId="1" xfId="5" applyFont="1" applyBorder="1" applyAlignment="1">
      <alignment horizontal="left" vertical="top" wrapText="1"/>
    </xf>
    <xf numFmtId="9" fontId="19" fillId="0" borderId="1" xfId="5" applyNumberFormat="1" applyFont="1" applyBorder="1" applyAlignment="1">
      <alignment horizontal="center" vertical="center" wrapText="1"/>
    </xf>
    <xf numFmtId="0" fontId="0" fillId="17" borderId="0" xfId="0" applyFill="1"/>
    <xf numFmtId="0" fontId="0" fillId="0" borderId="1" xfId="5" applyFont="1" applyBorder="1" applyAlignment="1">
      <alignment horizontal="left" vertical="top" wrapText="1"/>
    </xf>
    <xf numFmtId="9" fontId="19" fillId="0" borderId="1" xfId="6" applyFont="1" applyFill="1" applyBorder="1" applyAlignment="1">
      <alignment horizontal="center" vertical="center" wrapText="1"/>
    </xf>
    <xf numFmtId="0" fontId="17" fillId="0" borderId="1" xfId="5" applyFont="1" applyBorder="1" applyAlignment="1">
      <alignment horizontal="center" vertical="center"/>
    </xf>
    <xf numFmtId="166" fontId="19" fillId="0" borderId="1" xfId="5" applyNumberFormat="1" applyFont="1" applyBorder="1" applyAlignment="1">
      <alignment horizontal="center" vertical="center" wrapText="1"/>
    </xf>
    <xf numFmtId="167" fontId="19" fillId="0" borderId="1" xfId="5" applyNumberFormat="1" applyFont="1" applyBorder="1" applyAlignment="1">
      <alignment horizontal="center" vertical="center" wrapText="1"/>
    </xf>
    <xf numFmtId="168" fontId="19" fillId="0" borderId="1" xfId="5" applyNumberFormat="1" applyFont="1" applyBorder="1" applyAlignment="1">
      <alignment horizontal="center" vertical="center" wrapText="1"/>
    </xf>
    <xf numFmtId="0" fontId="22" fillId="13" borderId="1" xfId="5" applyFont="1" applyFill="1" applyBorder="1" applyAlignment="1">
      <alignment horizontal="center" vertical="center" wrapText="1"/>
    </xf>
    <xf numFmtId="0" fontId="11" fillId="13" borderId="1" xfId="5" applyFont="1" applyFill="1" applyBorder="1" applyAlignment="1">
      <alignment horizontal="center" vertical="center" wrapText="1"/>
    </xf>
    <xf numFmtId="9" fontId="10" fillId="0" borderId="0" xfId="5" applyNumberFormat="1" applyFont="1" applyAlignment="1">
      <alignment horizontal="center" vertical="center"/>
    </xf>
    <xf numFmtId="164" fontId="8" fillId="0" borderId="0" xfId="5" applyNumberFormat="1" applyFont="1" applyAlignment="1">
      <alignment horizontal="center" vertical="center"/>
    </xf>
    <xf numFmtId="0" fontId="10" fillId="0" borderId="0" xfId="5" applyFont="1" applyAlignment="1">
      <alignment horizontal="center" vertical="center"/>
    </xf>
    <xf numFmtId="164" fontId="10" fillId="0" borderId="1" xfId="5" applyNumberFormat="1" applyFont="1" applyBorder="1" applyAlignment="1">
      <alignment horizontal="center" vertical="center"/>
    </xf>
    <xf numFmtId="164" fontId="17" fillId="0" borderId="1" xfId="6" applyNumberFormat="1" applyFont="1" applyFill="1" applyBorder="1" applyAlignment="1">
      <alignment horizontal="center" vertical="center"/>
    </xf>
    <xf numFmtId="9" fontId="1" fillId="8" borderId="1" xfId="5" quotePrefix="1" applyNumberFormat="1" applyFont="1" applyFill="1" applyBorder="1" applyAlignment="1">
      <alignment horizontal="center" vertical="center"/>
    </xf>
    <xf numFmtId="0" fontId="6" fillId="0" borderId="5" xfId="5" applyFont="1" applyBorder="1"/>
    <xf numFmtId="0" fontId="18" fillId="4" borderId="10" xfId="5" applyFont="1" applyFill="1" applyBorder="1" applyAlignment="1">
      <alignment horizontal="center" vertical="center"/>
    </xf>
    <xf numFmtId="0" fontId="1" fillId="5" borderId="10" xfId="5" applyFont="1" applyFill="1" applyBorder="1" applyAlignment="1">
      <alignment horizontal="center" vertical="center"/>
    </xf>
    <xf numFmtId="169" fontId="7" fillId="13" borderId="9" xfId="5" applyNumberFormat="1" applyFont="1" applyFill="1" applyBorder="1" applyAlignment="1">
      <alignment vertical="center"/>
    </xf>
    <xf numFmtId="0" fontId="23" fillId="2" borderId="1" xfId="5" applyFont="1" applyFill="1" applyBorder="1" applyAlignment="1">
      <alignment horizontal="center" vertical="center" wrapText="1"/>
    </xf>
    <xf numFmtId="9" fontId="19" fillId="2" borderId="1" xfId="6" applyFont="1" applyFill="1" applyBorder="1" applyAlignment="1">
      <alignment horizontal="center" vertical="center" wrapText="1"/>
    </xf>
    <xf numFmtId="164" fontId="17" fillId="2" borderId="1" xfId="6" applyNumberFormat="1" applyFont="1" applyFill="1" applyBorder="1" applyAlignment="1">
      <alignment horizontal="center" vertical="center"/>
    </xf>
    <xf numFmtId="9" fontId="1" fillId="11" borderId="1" xfId="5" quotePrefix="1" applyNumberFormat="1" applyFont="1" applyFill="1" applyBorder="1" applyAlignment="1">
      <alignment horizontal="center" vertical="center"/>
    </xf>
    <xf numFmtId="9" fontId="1" fillId="11" borderId="1" xfId="5" quotePrefix="1" applyNumberFormat="1" applyFont="1" applyFill="1" applyBorder="1" applyAlignment="1">
      <alignment horizontal="center" vertical="center" wrapText="1"/>
    </xf>
    <xf numFmtId="0" fontId="7" fillId="18" borderId="1" xfId="5" applyFont="1" applyFill="1" applyBorder="1" applyAlignment="1">
      <alignment horizontal="center" vertical="center" wrapText="1"/>
    </xf>
    <xf numFmtId="0" fontId="22" fillId="2" borderId="1" xfId="5" applyFont="1" applyFill="1" applyBorder="1" applyAlignment="1">
      <alignment horizontal="center" vertical="center" wrapText="1"/>
    </xf>
    <xf numFmtId="0" fontId="11" fillId="2" borderId="1" xfId="5" applyFont="1" applyFill="1" applyBorder="1" applyAlignment="1">
      <alignment horizontal="center" vertical="center" wrapText="1"/>
    </xf>
    <xf numFmtId="0" fontId="20" fillId="0" borderId="1"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21" fillId="14" borderId="1" xfId="5" applyFont="1" applyFill="1" applyBorder="1" applyAlignment="1">
      <alignment horizontal="center" vertical="center" wrapText="1"/>
    </xf>
    <xf numFmtId="0" fontId="6" fillId="0" borderId="0" xfId="5" applyFont="1" applyFill="1"/>
    <xf numFmtId="170" fontId="10" fillId="2" borderId="1" xfId="5" applyNumberFormat="1" applyFont="1" applyFill="1" applyBorder="1" applyAlignment="1">
      <alignment vertical="center"/>
    </xf>
    <xf numFmtId="0" fontId="8" fillId="13" borderId="1" xfId="5" applyFont="1" applyFill="1" applyBorder="1" applyAlignment="1">
      <alignment horizontal="left" vertical="center" wrapText="1"/>
    </xf>
    <xf numFmtId="0" fontId="13" fillId="0" borderId="4" xfId="4" applyFont="1" applyBorder="1" applyAlignment="1">
      <alignment horizontal="center"/>
    </xf>
    <xf numFmtId="0" fontId="7" fillId="0" borderId="9" xfId="5" applyFont="1" applyBorder="1" applyAlignment="1">
      <alignment horizontal="center" vertical="center"/>
    </xf>
    <xf numFmtId="0" fontId="7" fillId="0" borderId="10" xfId="5" applyFont="1" applyBorder="1" applyAlignment="1">
      <alignment horizontal="center" vertical="center"/>
    </xf>
    <xf numFmtId="0" fontId="7" fillId="0" borderId="9" xfId="5" applyFont="1" applyFill="1" applyBorder="1" applyAlignment="1">
      <alignment horizontal="center" vertical="center"/>
    </xf>
    <xf numFmtId="0" fontId="7" fillId="0" borderId="10" xfId="5" applyFont="1" applyFill="1" applyBorder="1" applyAlignment="1">
      <alignment horizontal="center" vertical="center"/>
    </xf>
    <xf numFmtId="0" fontId="6" fillId="0" borderId="5" xfId="5" applyFont="1" applyBorder="1" applyAlignment="1">
      <alignment horizontal="center"/>
    </xf>
    <xf numFmtId="0" fontId="6" fillId="0" borderId="6" xfId="5" applyFont="1" applyBorder="1" applyAlignment="1">
      <alignment horizontal="center"/>
    </xf>
    <xf numFmtId="0" fontId="4" fillId="3" borderId="5" xfId="5" applyFont="1" applyFill="1" applyBorder="1" applyAlignment="1">
      <alignment horizontal="left" vertical="center" wrapText="1"/>
    </xf>
    <xf numFmtId="0" fontId="4" fillId="3" borderId="6" xfId="5" applyFont="1" applyFill="1" applyBorder="1" applyAlignment="1">
      <alignment horizontal="left" vertical="center" wrapText="1"/>
    </xf>
    <xf numFmtId="0" fontId="4" fillId="3" borderId="7" xfId="5" applyFont="1" applyFill="1" applyBorder="1" applyAlignment="1">
      <alignment horizontal="left" vertical="center" wrapText="1"/>
    </xf>
    <xf numFmtId="0" fontId="10" fillId="0" borderId="2" xfId="5" applyFont="1" applyBorder="1" applyAlignment="1">
      <alignment horizontal="right" vertical="center" wrapText="1"/>
    </xf>
    <xf numFmtId="0" fontId="10" fillId="0" borderId="12" xfId="5" applyFont="1" applyBorder="1" applyAlignment="1">
      <alignment horizontal="right" vertical="center" wrapText="1"/>
    </xf>
    <xf numFmtId="0" fontId="10" fillId="0" borderId="3" xfId="5" applyFont="1" applyBorder="1" applyAlignment="1">
      <alignment horizontal="right" vertical="center" wrapText="1"/>
    </xf>
    <xf numFmtId="0" fontId="7" fillId="16" borderId="5" xfId="5" applyFont="1" applyFill="1" applyBorder="1" applyAlignment="1">
      <alignment horizontal="center" vertical="center" wrapText="1"/>
    </xf>
    <xf numFmtId="0" fontId="7" fillId="16" borderId="6" xfId="5" applyFont="1" applyFill="1" applyBorder="1" applyAlignment="1">
      <alignment horizontal="center" vertical="center" wrapText="1"/>
    </xf>
    <xf numFmtId="0" fontId="7" fillId="16" borderId="7" xfId="5" applyFont="1" applyFill="1" applyBorder="1" applyAlignment="1">
      <alignment horizontal="center" vertical="center" wrapText="1"/>
    </xf>
    <xf numFmtId="0" fontId="7" fillId="0" borderId="2" xfId="5" applyFont="1" applyBorder="1" applyAlignment="1">
      <alignment horizontal="center" vertical="center"/>
    </xf>
    <xf numFmtId="0" fontId="7" fillId="0" borderId="12" xfId="5" applyFont="1" applyBorder="1" applyAlignment="1">
      <alignment horizontal="center" vertical="center"/>
    </xf>
    <xf numFmtId="0" fontId="7" fillId="0" borderId="3" xfId="5" applyFont="1" applyBorder="1" applyAlignment="1">
      <alignment horizontal="center" vertical="center"/>
    </xf>
    <xf numFmtId="0" fontId="8" fillId="5" borderId="1" xfId="5" applyFont="1" applyFill="1" applyBorder="1" applyAlignment="1">
      <alignment horizontal="center" vertical="center"/>
    </xf>
    <xf numFmtId="0" fontId="18" fillId="6" borderId="10" xfId="5" applyFont="1" applyFill="1" applyBorder="1" applyAlignment="1">
      <alignment horizontal="center" vertical="center"/>
    </xf>
    <xf numFmtId="0" fontId="1" fillId="5" borderId="10" xfId="5" applyFont="1" applyFill="1" applyBorder="1" applyAlignment="1">
      <alignment horizontal="center" vertical="center"/>
    </xf>
    <xf numFmtId="0" fontId="7" fillId="0" borderId="2" xfId="5" applyFont="1" applyBorder="1" applyAlignment="1">
      <alignment horizontal="left" vertical="center" wrapText="1"/>
    </xf>
    <xf numFmtId="0" fontId="7" fillId="0" borderId="3" xfId="5" applyFont="1" applyBorder="1" applyAlignment="1">
      <alignment horizontal="left" vertical="center" wrapText="1"/>
    </xf>
    <xf numFmtId="0" fontId="1" fillId="5" borderId="2" xfId="5" applyFont="1" applyFill="1" applyBorder="1" applyAlignment="1">
      <alignment horizontal="center" vertical="center"/>
    </xf>
    <xf numFmtId="0" fontId="1" fillId="5" borderId="12" xfId="5" applyFont="1" applyFill="1" applyBorder="1" applyAlignment="1">
      <alignment horizontal="center" vertical="center"/>
    </xf>
    <xf numFmtId="0" fontId="1" fillId="5" borderId="3" xfId="5" applyFont="1" applyFill="1" applyBorder="1" applyAlignment="1">
      <alignment horizontal="center" vertical="center"/>
    </xf>
    <xf numFmtId="0" fontId="26" fillId="18" borderId="1" xfId="5" applyFont="1" applyFill="1" applyBorder="1" applyAlignment="1">
      <alignment horizontal="left" vertical="center" wrapText="1"/>
    </xf>
    <xf numFmtId="0" fontId="10" fillId="0" borderId="1" xfId="5" applyFont="1" applyBorder="1" applyAlignment="1">
      <alignment horizontal="left" vertical="center"/>
    </xf>
    <xf numFmtId="0" fontId="10" fillId="0" borderId="2" xfId="5" applyFont="1" applyFill="1" applyBorder="1" applyAlignment="1">
      <alignment horizontal="right" vertical="center" wrapText="1"/>
    </xf>
    <xf numFmtId="0" fontId="10" fillId="0" borderId="12" xfId="5" applyFont="1" applyFill="1" applyBorder="1" applyAlignment="1">
      <alignment horizontal="right" vertical="center" wrapText="1"/>
    </xf>
    <xf numFmtId="0" fontId="10" fillId="0" borderId="3" xfId="5" applyFont="1" applyFill="1" applyBorder="1" applyAlignment="1">
      <alignment horizontal="right" vertical="center" wrapText="1"/>
    </xf>
    <xf numFmtId="0" fontId="10" fillId="14" borderId="2" xfId="5" applyFont="1" applyFill="1" applyBorder="1" applyAlignment="1">
      <alignment horizontal="right" vertical="center" wrapText="1"/>
    </xf>
    <xf numFmtId="0" fontId="10" fillId="14" borderId="12" xfId="5" applyFont="1" applyFill="1" applyBorder="1" applyAlignment="1">
      <alignment horizontal="right" vertical="center" wrapText="1"/>
    </xf>
    <xf numFmtId="0" fontId="10" fillId="14" borderId="3" xfId="5" applyFont="1" applyFill="1" applyBorder="1" applyAlignment="1">
      <alignment horizontal="right" vertical="center" wrapText="1"/>
    </xf>
    <xf numFmtId="0" fontId="0" fillId="17" borderId="2" xfId="0" applyFill="1" applyBorder="1" applyAlignment="1">
      <alignment horizontal="left" wrapText="1"/>
    </xf>
    <xf numFmtId="0" fontId="0" fillId="17" borderId="12" xfId="0" applyFill="1" applyBorder="1" applyAlignment="1">
      <alignment horizontal="left" wrapText="1"/>
    </xf>
    <xf numFmtId="0" fontId="0" fillId="17" borderId="3" xfId="0" applyFill="1" applyBorder="1" applyAlignment="1">
      <alignment horizontal="left" wrapText="1"/>
    </xf>
    <xf numFmtId="0" fontId="0" fillId="17" borderId="0" xfId="0" applyFill="1" applyAlignment="1"/>
    <xf numFmtId="0" fontId="1" fillId="19" borderId="2" xfId="0" applyFont="1" applyFill="1" applyBorder="1" applyAlignment="1">
      <alignment horizontal="center"/>
    </xf>
    <xf numFmtId="0" fontId="0" fillId="19" borderId="12" xfId="0" applyFill="1" applyBorder="1" applyAlignment="1">
      <alignment horizontal="center"/>
    </xf>
    <xf numFmtId="0" fontId="0" fillId="19" borderId="3" xfId="0" applyFill="1" applyBorder="1" applyAlignment="1">
      <alignment horizontal="center"/>
    </xf>
    <xf numFmtId="0" fontId="0" fillId="17" borderId="1" xfId="0" applyFill="1" applyBorder="1" applyAlignment="1">
      <alignment horizontal="left" vertical="center" wrapText="1"/>
    </xf>
    <xf numFmtId="0" fontId="0" fillId="17" borderId="1" xfId="0" applyFill="1" applyBorder="1" applyAlignment="1">
      <alignment horizontal="lef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0" fillId="2" borderId="1" xfId="0" applyFill="1" applyBorder="1" applyAlignment="1">
      <alignment vertical="center"/>
    </xf>
    <xf numFmtId="0" fontId="0" fillId="17" borderId="1" xfId="0" quotePrefix="1" applyFill="1" applyBorder="1" applyAlignment="1">
      <alignment vertical="top" wrapText="1"/>
    </xf>
    <xf numFmtId="0" fontId="0" fillId="17" borderId="1" xfId="0" applyFill="1" applyBorder="1" applyAlignment="1">
      <alignment vertical="top" wrapText="1"/>
    </xf>
  </cellXfs>
  <cellStyles count="7">
    <cellStyle name="Normal" xfId="0" builtinId="0"/>
    <cellStyle name="Normal 2" xfId="1" xr:uid="{00000000-0005-0000-0000-000001000000}"/>
    <cellStyle name="Normal 3" xfId="4" xr:uid="{00000000-0005-0000-0000-000002000000}"/>
    <cellStyle name="Prozent 2" xfId="3" xr:uid="{00000000-0005-0000-0000-000003000000}"/>
    <cellStyle name="Prozent 2 2" xfId="6" xr:uid="{00000000-0005-0000-0000-000004000000}"/>
    <cellStyle name="Standard 2" xfId="2" xr:uid="{00000000-0005-0000-0000-000005000000}"/>
    <cellStyle name="Standard 2 2" xfId="5" xr:uid="{00000000-0005-0000-0000-000006000000}"/>
  </cellStyles>
  <dxfs count="1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xdr:row>
      <xdr:rowOff>95250</xdr:rowOff>
    </xdr:from>
    <xdr:to>
      <xdr:col>10</xdr:col>
      <xdr:colOff>563656</xdr:colOff>
      <xdr:row>3</xdr:row>
      <xdr:rowOff>445166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0440" y="621030"/>
          <a:ext cx="1081816" cy="349916"/>
        </a:xfrm>
        <a:prstGeom prst="rect">
          <a:avLst/>
        </a:prstGeom>
      </xdr:spPr>
    </xdr:pic>
    <xdr:clientData/>
  </xdr:twoCellAnchor>
  <xdr:twoCellAnchor>
    <xdr:from>
      <xdr:col>0</xdr:col>
      <xdr:colOff>141288</xdr:colOff>
      <xdr:row>7</xdr:row>
      <xdr:rowOff>90486</xdr:rowOff>
    </xdr:from>
    <xdr:to>
      <xdr:col>10</xdr:col>
      <xdr:colOff>538163</xdr:colOff>
      <xdr:row>31</xdr:row>
      <xdr:rowOff>140804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1288" y="1854682"/>
          <a:ext cx="8016875" cy="4025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mn-lt"/>
              <a:ea typeface="+mn-ea"/>
              <a:cs typeface="+mn-cs"/>
            </a:rPr>
            <a:t>Summary Overview of the KPIs and Bonus Malus Rule</a:t>
          </a:r>
        </a:p>
        <a:p>
          <a:r>
            <a:rPr lang="en-GB" sz="1100">
              <a:solidFill>
                <a:sysClr val="windowText" lastClr="000000"/>
              </a:solidFill>
              <a:effectLst/>
              <a:latin typeface="+mn-lt"/>
              <a:ea typeface="+mn-ea"/>
              <a:cs typeface="+mn-cs"/>
            </a:rPr>
            <a:t>The Service Provider must adhere to the Key Performance Indicators as provided in this Annex 6 –KPIs. The KPIs will be used to monitor:</a:t>
          </a:r>
        </a:p>
        <a:p>
          <a:r>
            <a:rPr lang="en-GB" sz="1100">
              <a:solidFill>
                <a:sysClr val="windowText" lastClr="000000"/>
              </a:solidFill>
              <a:effectLst/>
              <a:latin typeface="+mn-lt"/>
              <a:ea typeface="+mn-ea"/>
              <a:cs typeface="+mn-cs"/>
            </a:rPr>
            <a:t>- Menu plan preparation</a:t>
          </a:r>
        </a:p>
        <a:p>
          <a:r>
            <a:rPr lang="en-GB" sz="1100">
              <a:solidFill>
                <a:sysClr val="windowText" lastClr="000000"/>
              </a:solidFill>
              <a:effectLst/>
              <a:latin typeface="+mn-lt"/>
              <a:ea typeface="+mn-ea"/>
              <a:cs typeface="+mn-cs"/>
            </a:rPr>
            <a:t>- Health and safety audits</a:t>
          </a:r>
        </a:p>
        <a:p>
          <a:r>
            <a:rPr lang="en-GB" sz="1100">
              <a:solidFill>
                <a:sysClr val="windowText" lastClr="000000"/>
              </a:solidFill>
              <a:effectLst/>
              <a:latin typeface="+mn-lt"/>
              <a:ea typeface="+mn-ea"/>
              <a:cs typeface="+mn-cs"/>
            </a:rPr>
            <a:t>- Equipment hygiene</a:t>
          </a:r>
          <a:r>
            <a:rPr lang="en-GB" sz="1100" baseline="0">
              <a:solidFill>
                <a:sysClr val="windowText" lastClr="000000"/>
              </a:solidFill>
              <a:effectLst/>
              <a:latin typeface="+mn-lt"/>
              <a:ea typeface="+mn-ea"/>
              <a:cs typeface="+mn-cs"/>
            </a:rPr>
            <a:t> audits</a:t>
          </a:r>
        </a:p>
        <a:p>
          <a:r>
            <a:rPr lang="en-GB" sz="1100" baseline="0">
              <a:solidFill>
                <a:sysClr val="windowText" lastClr="000000"/>
              </a:solidFill>
              <a:effectLst/>
              <a:latin typeface="+mn-lt"/>
              <a:ea typeface="+mn-ea"/>
              <a:cs typeface="+mn-cs"/>
            </a:rPr>
            <a:t>- Mainteinance plan</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Number of complaints</a:t>
          </a:r>
        </a:p>
        <a:p>
          <a:r>
            <a:rPr lang="en-GB" sz="1100">
              <a:solidFill>
                <a:sysClr val="windowText" lastClr="000000"/>
              </a:solidFill>
              <a:effectLst/>
              <a:latin typeface="+mn-lt"/>
              <a:ea typeface="+mn-ea"/>
              <a:cs typeface="+mn-cs"/>
            </a:rPr>
            <a:t>- Response and resolution to tickets</a:t>
          </a:r>
        </a:p>
        <a:p>
          <a:r>
            <a:rPr lang="en-GB" sz="1100">
              <a:solidFill>
                <a:sysClr val="windowText" lastClr="000000"/>
              </a:solidFill>
              <a:effectLst/>
              <a:latin typeface="+mn-lt"/>
              <a:ea typeface="+mn-ea"/>
              <a:cs typeface="+mn-cs"/>
            </a:rPr>
            <a:t>- Contract</a:t>
          </a:r>
          <a:r>
            <a:rPr lang="en-GB" sz="1100" baseline="0">
              <a:solidFill>
                <a:sysClr val="windowText" lastClr="000000"/>
              </a:solidFill>
              <a:effectLst/>
              <a:latin typeface="+mn-lt"/>
              <a:ea typeface="+mn-ea"/>
              <a:cs typeface="+mn-cs"/>
            </a:rPr>
            <a:t> management</a:t>
          </a:r>
          <a:endParaRPr lang="en-GB" sz="1100">
            <a:solidFill>
              <a:sysClr val="windowText" lastClr="000000"/>
            </a:solidFill>
            <a:effectLst/>
            <a:latin typeface="+mn-lt"/>
            <a:ea typeface="+mn-ea"/>
            <a:cs typeface="+mn-cs"/>
          </a:endParaRPr>
        </a:p>
        <a:p>
          <a:pPr rtl="0" eaLnBrk="1" fontAlgn="auto" latinLnBrk="0" hangingPunct="1"/>
          <a:endParaRPr lang="de-DE" sz="1100">
            <a:solidFill>
              <a:sysClr val="windowText" lastClr="000000"/>
            </a:solidFill>
            <a:effectLst/>
            <a:latin typeface="+mn-lt"/>
            <a:ea typeface="+mn-ea"/>
            <a:cs typeface="+mn-cs"/>
          </a:endParaRPr>
        </a:p>
        <a:p>
          <a:pPr rtl="0" eaLnBrk="1" fontAlgn="auto" latinLnBrk="0" hangingPunct="1"/>
          <a:r>
            <a:rPr lang="de-DE" sz="1100">
              <a:solidFill>
                <a:sysClr val="windowText" lastClr="000000"/>
              </a:solidFill>
              <a:effectLst/>
              <a:latin typeface="+mn-lt"/>
              <a:ea typeface="+mn-ea"/>
              <a:cs typeface="+mn-cs"/>
            </a:rPr>
            <a:t>The individual evaluation criteria for each KPI is specified in this</a:t>
          </a:r>
          <a:r>
            <a:rPr lang="de-DE" sz="1100" baseline="0">
              <a:solidFill>
                <a:sysClr val="windowText" lastClr="000000"/>
              </a:solidFill>
              <a:effectLst/>
              <a:latin typeface="+mn-lt"/>
              <a:ea typeface="+mn-ea"/>
              <a:cs typeface="+mn-cs"/>
            </a:rPr>
            <a:t> Annex 6 - KPIs</a:t>
          </a:r>
          <a:r>
            <a:rPr lang="de-DE" sz="1100">
              <a:solidFill>
                <a:sysClr val="windowText" lastClr="000000"/>
              </a:solidFill>
              <a:effectLst/>
              <a:latin typeface="+mn-lt"/>
              <a:ea typeface="+mn-ea"/>
              <a:cs typeface="+mn-cs"/>
            </a:rPr>
            <a:t>. </a:t>
          </a:r>
          <a:endParaRPr lang="en-GB">
            <a:solidFill>
              <a:sysClr val="windowText" lastClr="000000"/>
            </a:solidFill>
            <a:effectLst/>
          </a:endParaRPr>
        </a:p>
        <a:p>
          <a:r>
            <a:rPr lang="en-GB" sz="1100">
              <a:solidFill>
                <a:sysClr val="windowText" lastClr="000000"/>
              </a:solidFill>
              <a:effectLst/>
              <a:latin typeface="+mn-lt"/>
              <a:ea typeface="+mn-ea"/>
              <a:cs typeface="+mn-cs"/>
            </a:rPr>
            <a:t>The resulting score for each KPI will meet one of the following performance thresholds (the “</a:t>
          </a:r>
          <a:r>
            <a:rPr lang="en-GB" sz="1100" b="1">
              <a:solidFill>
                <a:sysClr val="windowText" lastClr="000000"/>
              </a:solidFill>
              <a:effectLst/>
              <a:latin typeface="+mn-lt"/>
              <a:ea typeface="+mn-ea"/>
              <a:cs typeface="+mn-cs"/>
            </a:rPr>
            <a:t>Performance Thresholds</a:t>
          </a:r>
          <a:r>
            <a:rPr lang="en-GB" sz="1100">
              <a:solidFill>
                <a:sysClr val="windowText" lastClr="000000"/>
              </a:solidFill>
              <a:effectLst/>
              <a:latin typeface="+mn-lt"/>
              <a:ea typeface="+mn-ea"/>
              <a:cs typeface="+mn-cs"/>
            </a:rPr>
            <a:t>”):</a:t>
          </a:r>
        </a:p>
        <a:p>
          <a:pPr lvl="0"/>
          <a:r>
            <a:rPr lang="en-GB" sz="1100" b="1">
              <a:solidFill>
                <a:sysClr val="windowText" lastClr="000000"/>
              </a:solidFill>
              <a:effectLst/>
              <a:latin typeface="+mn-lt"/>
              <a:ea typeface="+mn-ea"/>
              <a:cs typeface="+mn-cs"/>
            </a:rPr>
            <a:t>- Bonus</a:t>
          </a:r>
          <a:r>
            <a:rPr lang="en-GB" sz="1100">
              <a:solidFill>
                <a:sysClr val="windowText" lastClr="000000"/>
              </a:solidFill>
              <a:effectLst/>
              <a:latin typeface="+mn-lt"/>
              <a:ea typeface="+mn-ea"/>
              <a:cs typeface="+mn-cs"/>
            </a:rPr>
            <a:t>: If the Service Provider’s score for a KPI meets the Performance Threshold “Bonus”, this may result in a bonus payment becoming payable to the Service Provider by the ESM;</a:t>
          </a:r>
        </a:p>
        <a:p>
          <a:pPr lvl="0"/>
          <a:r>
            <a:rPr lang="en-GB" sz="1100" b="1">
              <a:solidFill>
                <a:sysClr val="windowText" lastClr="000000"/>
              </a:solidFill>
              <a:effectLst/>
              <a:latin typeface="+mn-lt"/>
              <a:ea typeface="+mn-ea"/>
              <a:cs typeface="+mn-cs"/>
            </a:rPr>
            <a:t>- Tolerance</a:t>
          </a:r>
          <a:r>
            <a:rPr lang="en-GB" sz="1100">
              <a:solidFill>
                <a:sysClr val="windowText" lastClr="000000"/>
              </a:solidFill>
              <a:effectLst/>
              <a:latin typeface="+mn-lt"/>
              <a:ea typeface="+mn-ea"/>
              <a:cs typeface="+mn-cs"/>
            </a:rPr>
            <a:t>: If the Service Provider’s score for a KPI meets the Performance Threshold “Tolerance”, there will be no impact on the fees payable; and </a:t>
          </a:r>
        </a:p>
        <a:p>
          <a:pPr lvl="0"/>
          <a:r>
            <a:rPr lang="en-GB" sz="1100" b="1">
              <a:solidFill>
                <a:sysClr val="windowText" lastClr="000000"/>
              </a:solidFill>
              <a:effectLst/>
              <a:latin typeface="+mn-lt"/>
              <a:ea typeface="+mn-ea"/>
              <a:cs typeface="+mn-cs"/>
            </a:rPr>
            <a:t>- Malus</a:t>
          </a:r>
          <a:r>
            <a:rPr lang="en-GB" sz="1100">
              <a:solidFill>
                <a:sysClr val="windowText" lastClr="000000"/>
              </a:solidFill>
              <a:effectLst/>
              <a:latin typeface="+mn-lt"/>
              <a:ea typeface="+mn-ea"/>
              <a:cs typeface="+mn-cs"/>
            </a:rPr>
            <a:t>: If the Service Provider’s score for a KPI meets the Performance Threshold “Malus”, this will result in a service credit becoming payable to the ESM by the Service Provider, by way of a reduction in the fees or otherwise.</a:t>
          </a:r>
        </a:p>
        <a:p>
          <a:pPr rtl="0" eaLnBrk="1" fontAlgn="auto" latinLnBrk="0" hangingPunct="1"/>
          <a:endParaRPr lang="de-DE" sz="1100" b="1" i="1" baseline="0">
            <a:solidFill>
              <a:sysClr val="windowText" lastClr="000000"/>
            </a:solidFill>
            <a:effectLst/>
            <a:latin typeface="+mn-lt"/>
            <a:ea typeface="+mn-ea"/>
            <a:cs typeface="+mn-cs"/>
          </a:endParaRPr>
        </a:p>
        <a:p>
          <a:r>
            <a:rPr lang="de-DE" sz="1100">
              <a:solidFill>
                <a:sysClr val="windowText" lastClr="000000"/>
              </a:solidFill>
              <a:effectLst/>
              <a:latin typeface="+mn-lt"/>
              <a:ea typeface="+mn-ea"/>
              <a:cs typeface="+mn-cs"/>
            </a:rPr>
            <a:t>The evaluation of the KPIs will take place monthly except for Heald and safety</a:t>
          </a:r>
          <a:r>
            <a:rPr lang="de-DE" sz="1100" baseline="0">
              <a:solidFill>
                <a:sysClr val="windowText" lastClr="000000"/>
              </a:solidFill>
              <a:effectLst/>
              <a:latin typeface="+mn-lt"/>
              <a:ea typeface="+mn-ea"/>
              <a:cs typeface="+mn-cs"/>
            </a:rPr>
            <a:t> audits KPI, evaluated twice a year, and Equipment hygiene audits KPI, evaluated on a quarterly basis</a:t>
          </a:r>
          <a:r>
            <a:rPr lang="de-DE" sz="1100">
              <a:solidFill>
                <a:sysClr val="windowText" lastClr="000000"/>
              </a:solidFill>
              <a:effectLst/>
              <a:latin typeface="+mn-lt"/>
              <a:ea typeface="+mn-ea"/>
              <a:cs typeface="+mn-cs"/>
            </a:rPr>
            <a:t>. The evaluation</a:t>
          </a:r>
          <a:r>
            <a:rPr lang="de-DE" sz="1100" baseline="0">
              <a:solidFill>
                <a:sysClr val="windowText" lastClr="000000"/>
              </a:solidFill>
              <a:effectLst/>
              <a:latin typeface="+mn-lt"/>
              <a:ea typeface="+mn-ea"/>
              <a:cs typeface="+mn-cs"/>
            </a:rPr>
            <a:t> results are the basis for the calculation of the Bonus Amount and Malus Amount applicable at the end of the Evaluation Period. Full details on the operation of the KPIs and the Bonus Malus Rule are provided in the Terms of Reference.</a:t>
          </a:r>
          <a:endParaRPr lang="en-GB"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1AD8B66D-A8A8-45F7-A77C-9FE9CAE4F0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E164AD52-37C8-4A4C-A208-3C51850794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A1EC9323-4B4C-4DAC-896A-02CC0833DB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64F08E26-BCD6-4499-807F-4AA6C05623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C9D5539E-369D-46EB-A7CA-440E92DFD4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361950</xdr:colOff>
      <xdr:row>3</xdr:row>
      <xdr:rowOff>0</xdr:rowOff>
    </xdr:from>
    <xdr:to>
      <xdr:col>2</xdr:col>
      <xdr:colOff>0</xdr:colOff>
      <xdr:row>3</xdr:row>
      <xdr:rowOff>0</xdr:rowOff>
    </xdr:to>
    <xdr:sp macro="" textlink="">
      <xdr:nvSpPr>
        <xdr:cNvPr id="2" name="Line 123">
          <a:extLst>
            <a:ext uri="{FF2B5EF4-FFF2-40B4-BE49-F238E27FC236}">
              <a16:creationId xmlns:a16="http://schemas.microsoft.com/office/drawing/2014/main" id="{00000000-0008-0000-0100-000002000000}"/>
            </a:ext>
          </a:extLst>
        </xdr:cNvPr>
        <xdr:cNvSpPr>
          <a:spLocks noChangeShapeType="1"/>
        </xdr:cNvSpPr>
      </xdr:nvSpPr>
      <xdr:spPr bwMode="auto">
        <a:xfrm>
          <a:off x="659130" y="1303020"/>
          <a:ext cx="10782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twoCellAnchor>
    <xdr:from>
      <xdr:col>1</xdr:col>
      <xdr:colOff>361950</xdr:colOff>
      <xdr:row>4</xdr:row>
      <xdr:rowOff>15240</xdr:rowOff>
    </xdr:from>
    <xdr:to>
      <xdr:col>2</xdr:col>
      <xdr:colOff>0</xdr:colOff>
      <xdr:row>4</xdr:row>
      <xdr:rowOff>15240</xdr:rowOff>
    </xdr:to>
    <xdr:sp macro="" textlink="">
      <xdr:nvSpPr>
        <xdr:cNvPr id="3" name="Line 124">
          <a:extLst>
            <a:ext uri="{FF2B5EF4-FFF2-40B4-BE49-F238E27FC236}">
              <a16:creationId xmlns:a16="http://schemas.microsoft.com/office/drawing/2014/main" id="{00000000-0008-0000-0100-000003000000}"/>
            </a:ext>
          </a:extLst>
        </xdr:cNvPr>
        <xdr:cNvSpPr>
          <a:spLocks noChangeShapeType="1"/>
        </xdr:cNvSpPr>
      </xdr:nvSpPr>
      <xdr:spPr bwMode="auto">
        <a:xfrm>
          <a:off x="1108710" y="1508760"/>
          <a:ext cx="1085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19</xdr:col>
      <xdr:colOff>69092</xdr:colOff>
      <xdr:row>0</xdr:row>
      <xdr:rowOff>181706</xdr:rowOff>
    </xdr:from>
    <xdr:to>
      <xdr:col>21</xdr:col>
      <xdr:colOff>26532</xdr:colOff>
      <xdr:row>0</xdr:row>
      <xdr:rowOff>532983</xdr:rowOff>
    </xdr:to>
    <xdr:pic>
      <xdr:nvPicPr>
        <xdr:cNvPr id="4" name="Grafik 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42492" y="181706"/>
          <a:ext cx="1054720" cy="3512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4" name="Grafik 4">
          <a:extLst>
            <a:ext uri="{FF2B5EF4-FFF2-40B4-BE49-F238E27FC236}">
              <a16:creationId xmlns:a16="http://schemas.microsoft.com/office/drawing/2014/main" id="{43873144-80B3-47CA-B7DD-02969C7951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42292" y="181706"/>
          <a:ext cx="1068690" cy="35127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E80406E9-2641-46DB-8505-351392BBFB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0F78DC52-C73F-4D27-99B3-5D77BAD369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DF764A1D-1D56-4AB7-B9F5-0593350947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F125130E-6062-4F9B-8005-83AC5B1989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572808F6-F3C7-4785-BD6A-4A109B1B27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19</xdr:col>
      <xdr:colOff>69092</xdr:colOff>
      <xdr:row>0</xdr:row>
      <xdr:rowOff>181706</xdr:rowOff>
    </xdr:from>
    <xdr:ext cx="1068690" cy="351277"/>
    <xdr:pic>
      <xdr:nvPicPr>
        <xdr:cNvPr id="2" name="Grafik 4">
          <a:extLst>
            <a:ext uri="{FF2B5EF4-FFF2-40B4-BE49-F238E27FC236}">
              <a16:creationId xmlns:a16="http://schemas.microsoft.com/office/drawing/2014/main" id="{FD952E35-404F-4AA6-9454-24A8B2B555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0817" y="181706"/>
          <a:ext cx="1068690" cy="35127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esm.europa.eu/Users/a.juettner/AppData/Local/Microsoft/Windows/Temporary%20Internet%20Files/Content.Outlook/CJ4G9Y5T/Users/Bleier/Desktop/ESM/SoftServices/Appendix%203%20-%20Performance%20Reporting_Examp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esm.europa.eu/Projects/it-and-ops/FM/Doc2/Contract%20management/TOR%20editable/Catering%20Services%202019/Aramark%20Performance%20Report%20201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erformance Report"/>
      <sheetName val="KPIs"/>
      <sheetName val="Data-Table"/>
    </sheetNames>
    <sheetDataSet>
      <sheetData sheetId="0" refreshError="1"/>
      <sheetData sheetId="1"/>
      <sheetData sheetId="2"/>
      <sheetData sheetId="3">
        <row r="2">
          <cell r="A2" t="str">
            <v>Compliance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mark Performance Report"/>
      <sheetName val="Sheet1"/>
    </sheetNames>
    <sheetDataSet>
      <sheetData sheetId="0"/>
      <sheetData sheetId="1">
        <row r="11">
          <cell r="B11">
            <v>1</v>
          </cell>
        </row>
        <row r="12">
          <cell r="B12">
            <v>0.9</v>
          </cell>
        </row>
        <row r="13">
          <cell r="B13">
            <v>0.7</v>
          </cell>
        </row>
        <row r="14">
          <cell r="B14">
            <v>0.5</v>
          </cell>
        </row>
        <row r="15">
          <cell r="B1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B4:I7"/>
  <sheetViews>
    <sheetView showGridLines="0" topLeftCell="A6" zoomScale="76" zoomScaleNormal="115" workbookViewId="0">
      <selection activeCell="C35" sqref="C35"/>
    </sheetView>
  </sheetViews>
  <sheetFormatPr defaultColWidth="11.40625" defaultRowHeight="13.5" x14ac:dyDescent="0.7"/>
  <cols>
    <col min="1" max="16384" width="11.40625" style="1"/>
  </cols>
  <sheetData>
    <row r="4" spans="2:9" ht="38.75" x14ac:dyDescent="1.75">
      <c r="B4" s="95" t="s">
        <v>0</v>
      </c>
      <c r="C4" s="95"/>
      <c r="D4" s="95"/>
      <c r="E4" s="95"/>
      <c r="F4" s="95"/>
      <c r="G4" s="95"/>
      <c r="H4" s="95"/>
      <c r="I4" s="95"/>
    </row>
    <row r="5" spans="2:9" ht="12.75" customHeight="1" x14ac:dyDescent="1.1000000000000001">
      <c r="B5" s="2"/>
    </row>
    <row r="6" spans="2:9" s="3" customFormat="1" ht="23.5" x14ac:dyDescent="1.1000000000000001">
      <c r="B6" s="2"/>
      <c r="F6" s="4"/>
    </row>
    <row r="7" spans="2:9" s="5" customFormat="1" ht="24" customHeight="1" x14ac:dyDescent="1.35">
      <c r="F7" s="6" t="s">
        <v>1</v>
      </c>
    </row>
  </sheetData>
  <mergeCells count="1">
    <mergeCell ref="B4:I4"/>
  </mergeCells>
  <pageMargins left="0.7" right="0.7" top="0.78740157499999996" bottom="0.78740157499999996" header="0.3" footer="0.3"/>
  <pageSetup paperSize="9" orientation="landscape" r:id="rId1"/>
  <headerFooter>
    <oddHeader>&amp;CESM Infrastructural Facility Services
Key Performance Indicators&amp;R&amp;"Calibri"&amp;10&amp;K000000Internal Use&amp;1#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1A713-27DA-430A-B6C0-FCB6279B0225}">
  <sheetPr>
    <tabColor theme="3"/>
    <pageSetUpPr fitToPage="1"/>
  </sheetPr>
  <dimension ref="A1:AT28"/>
  <sheetViews>
    <sheetView showGridLines="0" topLeftCell="A11" zoomScale="70" zoomScaleNormal="55" zoomScaleSheetLayoutView="80" zoomScalePageLayoutView="40" workbookViewId="0">
      <selection activeCell="D16" sqref="D16"/>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89" t="s">
        <v>42</v>
      </c>
      <c r="I5" s="89" t="s">
        <v>43</v>
      </c>
      <c r="J5" s="89" t="s">
        <v>13</v>
      </c>
      <c r="K5" s="89" t="s">
        <v>44</v>
      </c>
      <c r="L5" s="42" t="s">
        <v>45</v>
      </c>
      <c r="M5" s="91" t="s">
        <v>46</v>
      </c>
      <c r="N5" s="42" t="s">
        <v>47</v>
      </c>
      <c r="O5" s="42" t="s">
        <v>48</v>
      </c>
      <c r="P5" s="42"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90" t="s">
        <v>60</v>
      </c>
      <c r="I6" s="90" t="s">
        <v>60</v>
      </c>
      <c r="J6" s="90" t="s">
        <v>60</v>
      </c>
      <c r="K6" s="90" t="s">
        <v>60</v>
      </c>
      <c r="L6" s="51" t="s">
        <v>60</v>
      </c>
      <c r="M6" s="50" t="s">
        <v>60</v>
      </c>
      <c r="N6" s="51" t="s">
        <v>60</v>
      </c>
      <c r="O6" s="51" t="s">
        <v>60</v>
      </c>
      <c r="P6" s="51"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05" t="s">
        <v>60</v>
      </c>
      <c r="M7" s="106"/>
      <c r="N7" s="106"/>
      <c r="O7" s="106"/>
      <c r="P7" s="106"/>
      <c r="Q7" s="107"/>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24" t="s">
        <v>60</v>
      </c>
      <c r="G8" s="125"/>
      <c r="H8" s="126"/>
      <c r="I8" s="124" t="s">
        <v>60</v>
      </c>
      <c r="J8" s="125"/>
      <c r="K8" s="126"/>
      <c r="L8" s="105" t="s">
        <v>60</v>
      </c>
      <c r="M8" s="106"/>
      <c r="N8" s="107"/>
      <c r="O8" s="105" t="s">
        <v>60</v>
      </c>
      <c r="P8" s="106"/>
      <c r="Q8" s="107"/>
      <c r="R8" s="60">
        <v>0.05</v>
      </c>
      <c r="S8" s="19"/>
      <c r="T8" s="80"/>
      <c r="U8" s="17"/>
      <c r="V8" s="65">
        <v>0</v>
      </c>
      <c r="W8" s="17"/>
      <c r="X8" s="66">
        <v>1</v>
      </c>
      <c r="Y8" s="65">
        <v>2</v>
      </c>
      <c r="Z8" s="65">
        <v>3</v>
      </c>
      <c r="AA8" s="67">
        <v>3</v>
      </c>
      <c r="AB8" s="19"/>
      <c r="AC8" s="86"/>
      <c r="AD8" s="87"/>
      <c r="AE8" s="87"/>
      <c r="AF8" s="87"/>
      <c r="AG8" s="87"/>
      <c r="AH8" s="87"/>
      <c r="AI8" s="19"/>
      <c r="AJ8" s="80"/>
      <c r="AK8" s="81" t="str">
        <f t="shared" si="1"/>
        <v/>
      </c>
      <c r="AL8" s="81" t="str">
        <f t="shared" si="1"/>
        <v/>
      </c>
      <c r="AM8" s="81" t="str">
        <f t="shared" si="1"/>
        <v/>
      </c>
      <c r="AN8" s="81" t="str">
        <f t="shared" si="1"/>
        <v/>
      </c>
      <c r="AO8" s="81" t="str">
        <f t="shared" si="1"/>
        <v/>
      </c>
      <c r="AP8" s="19"/>
      <c r="AQ8" s="80"/>
      <c r="AR8" s="82"/>
      <c r="AS8" s="82"/>
      <c r="AT8" s="47"/>
    </row>
    <row r="9" spans="1:46" ht="145.5" customHeight="1" x14ac:dyDescent="0.75">
      <c r="A9" s="64">
        <v>4</v>
      </c>
      <c r="B9" s="51" t="s">
        <v>70</v>
      </c>
      <c r="C9" s="54" t="s">
        <v>62</v>
      </c>
      <c r="D9" s="55" t="s">
        <v>68</v>
      </c>
      <c r="E9" s="56" t="s">
        <v>73</v>
      </c>
      <c r="F9" s="90" t="s">
        <v>60</v>
      </c>
      <c r="G9" s="90" t="s">
        <v>60</v>
      </c>
      <c r="H9" s="90" t="s">
        <v>60</v>
      </c>
      <c r="I9" s="90" t="s">
        <v>60</v>
      </c>
      <c r="J9" s="90" t="s">
        <v>60</v>
      </c>
      <c r="K9" s="90" t="s">
        <v>60</v>
      </c>
      <c r="L9" s="51" t="s">
        <v>60</v>
      </c>
      <c r="M9" s="50" t="s">
        <v>60</v>
      </c>
      <c r="N9" s="51" t="s">
        <v>60</v>
      </c>
      <c r="O9" s="51" t="s">
        <v>60</v>
      </c>
      <c r="P9" s="51"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90" t="s">
        <v>60</v>
      </c>
      <c r="I10" s="90" t="s">
        <v>60</v>
      </c>
      <c r="J10" s="90" t="s">
        <v>60</v>
      </c>
      <c r="K10" s="90" t="s">
        <v>60</v>
      </c>
      <c r="L10" s="51" t="s">
        <v>60</v>
      </c>
      <c r="M10" s="50" t="s">
        <v>60</v>
      </c>
      <c r="N10" s="51" t="s">
        <v>60</v>
      </c>
      <c r="O10" s="51" t="s">
        <v>60</v>
      </c>
      <c r="P10" s="51"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3"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62" t="s">
        <v>91</v>
      </c>
      <c r="E11" s="56" t="s">
        <v>73</v>
      </c>
      <c r="F11" s="90" t="s">
        <v>60</v>
      </c>
      <c r="G11" s="90" t="s">
        <v>60</v>
      </c>
      <c r="H11" s="90" t="s">
        <v>60</v>
      </c>
      <c r="I11" s="90" t="s">
        <v>60</v>
      </c>
      <c r="J11" s="90" t="s">
        <v>60</v>
      </c>
      <c r="K11" s="90" t="s">
        <v>60</v>
      </c>
      <c r="L11" s="51" t="s">
        <v>60</v>
      </c>
      <c r="M11" s="50" t="s">
        <v>60</v>
      </c>
      <c r="N11" s="51" t="s">
        <v>60</v>
      </c>
      <c r="O11" s="51" t="s">
        <v>60</v>
      </c>
      <c r="P11" s="51"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si="3"/>
        <v/>
      </c>
      <c r="AL11" s="63" t="str">
        <f t="shared" si="3"/>
        <v/>
      </c>
      <c r="AM11" s="63" t="str">
        <f t="shared" si="3"/>
        <v/>
      </c>
      <c r="AN11" s="63" t="str">
        <f t="shared" si="3"/>
        <v/>
      </c>
      <c r="AO11" s="63" t="str">
        <f t="shared" si="3"/>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90" t="s">
        <v>60</v>
      </c>
      <c r="I12" s="90" t="s">
        <v>60</v>
      </c>
      <c r="J12" s="90" t="s">
        <v>60</v>
      </c>
      <c r="K12" s="90" t="s">
        <v>60</v>
      </c>
      <c r="L12" s="51" t="s">
        <v>60</v>
      </c>
      <c r="M12" s="50" t="s">
        <v>60</v>
      </c>
      <c r="N12" s="51" t="s">
        <v>60</v>
      </c>
      <c r="O12" s="51" t="s">
        <v>60</v>
      </c>
      <c r="P12" s="51"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3"/>
        <v/>
      </c>
      <c r="AL12" s="63" t="str">
        <f t="shared" si="3"/>
        <v/>
      </c>
      <c r="AM12" s="63" t="str">
        <f t="shared" si="3"/>
        <v/>
      </c>
      <c r="AN12" s="63" t="str">
        <f t="shared" si="3"/>
        <v/>
      </c>
      <c r="AO12" s="63" t="str">
        <f t="shared" si="3"/>
        <v/>
      </c>
      <c r="AP12" s="19"/>
      <c r="AQ12" s="80"/>
      <c r="AR12" s="74">
        <f>SUM(AK12:AO12)</f>
        <v>0</v>
      </c>
      <c r="AS12" s="74">
        <f>AR12*R12</f>
        <v>0</v>
      </c>
      <c r="AT12" s="47"/>
    </row>
    <row r="13" spans="1:46" x14ac:dyDescent="0.7">
      <c r="AO13" s="9" t="str">
        <f t="shared" si="3"/>
        <v/>
      </c>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4"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8ABBC-02D3-4969-892A-10CB21AE44EC}">
  <sheetPr>
    <tabColor theme="3"/>
    <pageSetUpPr fitToPage="1"/>
  </sheetPr>
  <dimension ref="A1:AT28"/>
  <sheetViews>
    <sheetView showGridLines="0" topLeftCell="B12" zoomScale="80" zoomScaleNormal="55" zoomScaleSheetLayoutView="80" zoomScalePageLayoutView="40" workbookViewId="0">
      <selection activeCell="D16" sqref="D16"/>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89" t="s">
        <v>42</v>
      </c>
      <c r="I5" s="89" t="s">
        <v>43</v>
      </c>
      <c r="J5" s="89" t="s">
        <v>13</v>
      </c>
      <c r="K5" s="89" t="s">
        <v>44</v>
      </c>
      <c r="L5" s="42" t="s">
        <v>45</v>
      </c>
      <c r="M5" s="42" t="s">
        <v>46</v>
      </c>
      <c r="N5" s="91" t="s">
        <v>47</v>
      </c>
      <c r="O5" s="42" t="s">
        <v>48</v>
      </c>
      <c r="P5" s="42"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90" t="s">
        <v>60</v>
      </c>
      <c r="I6" s="90" t="s">
        <v>60</v>
      </c>
      <c r="J6" s="90" t="s">
        <v>60</v>
      </c>
      <c r="K6" s="90" t="s">
        <v>60</v>
      </c>
      <c r="L6" s="51" t="s">
        <v>60</v>
      </c>
      <c r="M6" s="51" t="s">
        <v>60</v>
      </c>
      <c r="N6" s="50" t="s">
        <v>60</v>
      </c>
      <c r="O6" s="51" t="s">
        <v>60</v>
      </c>
      <c r="P6" s="51"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05" t="s">
        <v>60</v>
      </c>
      <c r="M7" s="106"/>
      <c r="N7" s="106"/>
      <c r="O7" s="106"/>
      <c r="P7" s="106"/>
      <c r="Q7" s="107"/>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24" t="s">
        <v>60</v>
      </c>
      <c r="G8" s="125"/>
      <c r="H8" s="126"/>
      <c r="I8" s="124" t="s">
        <v>60</v>
      </c>
      <c r="J8" s="125"/>
      <c r="K8" s="126"/>
      <c r="L8" s="127" t="s">
        <v>60</v>
      </c>
      <c r="M8" s="128"/>
      <c r="N8" s="129"/>
      <c r="O8" s="105" t="s">
        <v>60</v>
      </c>
      <c r="P8" s="106"/>
      <c r="Q8" s="107"/>
      <c r="R8" s="60">
        <v>0.05</v>
      </c>
      <c r="S8" s="19"/>
      <c r="T8" s="80"/>
      <c r="U8" s="17"/>
      <c r="V8" s="65">
        <v>0</v>
      </c>
      <c r="W8" s="17"/>
      <c r="X8" s="66">
        <v>1</v>
      </c>
      <c r="Y8" s="65">
        <v>2</v>
      </c>
      <c r="Z8" s="65">
        <v>3</v>
      </c>
      <c r="AA8" s="67">
        <v>3</v>
      </c>
      <c r="AB8" s="19"/>
      <c r="AC8" s="68"/>
      <c r="AD8" s="69"/>
      <c r="AE8" s="69"/>
      <c r="AF8" s="69"/>
      <c r="AG8" s="69"/>
      <c r="AH8" s="69"/>
      <c r="AI8" s="19"/>
      <c r="AJ8" s="80"/>
      <c r="AK8" s="63" t="str">
        <f t="shared" si="1"/>
        <v/>
      </c>
      <c r="AL8" s="63" t="str">
        <f t="shared" si="1"/>
        <v/>
      </c>
      <c r="AM8" s="63" t="str">
        <f t="shared" si="1"/>
        <v/>
      </c>
      <c r="AN8" s="63" t="str">
        <f t="shared" si="1"/>
        <v/>
      </c>
      <c r="AO8" s="63" t="str">
        <f t="shared" si="1"/>
        <v/>
      </c>
      <c r="AP8" s="19"/>
      <c r="AQ8" s="80"/>
      <c r="AR8" s="74">
        <f>SUM(AK8:AO8)</f>
        <v>0</v>
      </c>
      <c r="AS8" s="74">
        <f>AR8*R8</f>
        <v>0</v>
      </c>
      <c r="AT8" s="47"/>
    </row>
    <row r="9" spans="1:46" ht="145.5" customHeight="1" x14ac:dyDescent="0.75">
      <c r="A9" s="64">
        <v>4</v>
      </c>
      <c r="B9" s="51" t="s">
        <v>70</v>
      </c>
      <c r="C9" s="54" t="s">
        <v>62</v>
      </c>
      <c r="D9" s="55" t="s">
        <v>68</v>
      </c>
      <c r="E9" s="56" t="s">
        <v>73</v>
      </c>
      <c r="F9" s="90" t="s">
        <v>60</v>
      </c>
      <c r="G9" s="90" t="s">
        <v>60</v>
      </c>
      <c r="H9" s="90" t="s">
        <v>60</v>
      </c>
      <c r="I9" s="90" t="s">
        <v>60</v>
      </c>
      <c r="J9" s="90" t="s">
        <v>60</v>
      </c>
      <c r="K9" s="90" t="s">
        <v>60</v>
      </c>
      <c r="L9" s="51" t="s">
        <v>60</v>
      </c>
      <c r="M9" s="51" t="s">
        <v>60</v>
      </c>
      <c r="N9" s="50" t="s">
        <v>60</v>
      </c>
      <c r="O9" s="51" t="s">
        <v>60</v>
      </c>
      <c r="P9" s="51"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90" t="s">
        <v>60</v>
      </c>
      <c r="I10" s="90" t="s">
        <v>60</v>
      </c>
      <c r="J10" s="90" t="s">
        <v>60</v>
      </c>
      <c r="K10" s="90" t="s">
        <v>60</v>
      </c>
      <c r="L10" s="51" t="s">
        <v>60</v>
      </c>
      <c r="M10" s="51" t="s">
        <v>60</v>
      </c>
      <c r="N10" s="50" t="s">
        <v>60</v>
      </c>
      <c r="O10" s="51" t="s">
        <v>60</v>
      </c>
      <c r="P10" s="51"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62" t="s">
        <v>91</v>
      </c>
      <c r="E11" s="56" t="s">
        <v>73</v>
      </c>
      <c r="F11" s="90" t="s">
        <v>60</v>
      </c>
      <c r="G11" s="90" t="s">
        <v>60</v>
      </c>
      <c r="H11" s="90" t="s">
        <v>60</v>
      </c>
      <c r="I11" s="90" t="s">
        <v>60</v>
      </c>
      <c r="J11" s="90" t="s">
        <v>60</v>
      </c>
      <c r="K11" s="90" t="s">
        <v>60</v>
      </c>
      <c r="L11" s="51" t="s">
        <v>60</v>
      </c>
      <c r="M11" s="51" t="s">
        <v>60</v>
      </c>
      <c r="N11" s="50" t="s">
        <v>60</v>
      </c>
      <c r="O11" s="51" t="s">
        <v>60</v>
      </c>
      <c r="P11" s="51"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si="3"/>
        <v/>
      </c>
      <c r="AL11" s="63" t="str">
        <f t="shared" si="3"/>
        <v/>
      </c>
      <c r="AM11" s="63" t="str">
        <f t="shared" si="3"/>
        <v/>
      </c>
      <c r="AN11" s="63" t="str">
        <f t="shared" si="3"/>
        <v/>
      </c>
      <c r="AO11" s="63" t="str">
        <f t="shared" si="3"/>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90" t="s">
        <v>60</v>
      </c>
      <c r="I12" s="90" t="s">
        <v>60</v>
      </c>
      <c r="J12" s="90" t="s">
        <v>60</v>
      </c>
      <c r="K12" s="90" t="s">
        <v>60</v>
      </c>
      <c r="L12" s="51" t="s">
        <v>60</v>
      </c>
      <c r="M12" s="51" t="s">
        <v>60</v>
      </c>
      <c r="N12" s="50" t="s">
        <v>60</v>
      </c>
      <c r="O12" s="51" t="s">
        <v>60</v>
      </c>
      <c r="P12" s="51"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3"/>
        <v/>
      </c>
      <c r="AL12" s="63" t="str">
        <f t="shared" si="3"/>
        <v/>
      </c>
      <c r="AM12" s="63" t="str">
        <f t="shared" si="3"/>
        <v/>
      </c>
      <c r="AN12" s="63" t="str">
        <f t="shared" si="3"/>
        <v/>
      </c>
      <c r="AO12" s="63" t="str">
        <f t="shared" si="3"/>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3"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F69E-1EED-41B7-9CDE-5FE82F0A20E1}">
  <sheetPr>
    <tabColor theme="3"/>
    <pageSetUpPr fitToPage="1"/>
  </sheetPr>
  <dimension ref="A1:AT28"/>
  <sheetViews>
    <sheetView showGridLines="0" topLeftCell="B5" zoomScale="76" zoomScaleNormal="55" zoomScaleSheetLayoutView="80" zoomScalePageLayoutView="40" workbookViewId="0">
      <selection activeCell="C12" sqref="A5:R12"/>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89" t="s">
        <v>42</v>
      </c>
      <c r="I5" s="89" t="s">
        <v>43</v>
      </c>
      <c r="J5" s="89" t="s">
        <v>13</v>
      </c>
      <c r="K5" s="89" t="s">
        <v>44</v>
      </c>
      <c r="L5" s="42" t="s">
        <v>45</v>
      </c>
      <c r="M5" s="42" t="s">
        <v>46</v>
      </c>
      <c r="N5" s="42" t="s">
        <v>47</v>
      </c>
      <c r="O5" s="91" t="s">
        <v>48</v>
      </c>
      <c r="P5" s="42"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90" t="s">
        <v>60</v>
      </c>
      <c r="I6" s="90" t="s">
        <v>60</v>
      </c>
      <c r="J6" s="90" t="s">
        <v>60</v>
      </c>
      <c r="K6" s="90" t="s">
        <v>60</v>
      </c>
      <c r="L6" s="51" t="s">
        <v>60</v>
      </c>
      <c r="M6" s="51" t="s">
        <v>60</v>
      </c>
      <c r="N6" s="51" t="s">
        <v>60</v>
      </c>
      <c r="O6" s="50" t="s">
        <v>60</v>
      </c>
      <c r="P6" s="51"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05" t="s">
        <v>60</v>
      </c>
      <c r="M7" s="106"/>
      <c r="N7" s="106"/>
      <c r="O7" s="106"/>
      <c r="P7" s="106"/>
      <c r="Q7" s="107"/>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24" t="s">
        <v>60</v>
      </c>
      <c r="G8" s="125"/>
      <c r="H8" s="126"/>
      <c r="I8" s="124" t="s">
        <v>60</v>
      </c>
      <c r="J8" s="125"/>
      <c r="K8" s="126"/>
      <c r="L8" s="105" t="s">
        <v>60</v>
      </c>
      <c r="M8" s="106"/>
      <c r="N8" s="107"/>
      <c r="O8" s="105" t="s">
        <v>60</v>
      </c>
      <c r="P8" s="106"/>
      <c r="Q8" s="107"/>
      <c r="R8" s="60">
        <v>0.05</v>
      </c>
      <c r="S8" s="19"/>
      <c r="T8" s="80"/>
      <c r="U8" s="17"/>
      <c r="V8" s="65">
        <v>0</v>
      </c>
      <c r="W8" s="17"/>
      <c r="X8" s="66">
        <v>1</v>
      </c>
      <c r="Y8" s="65">
        <v>2</v>
      </c>
      <c r="Z8" s="65">
        <v>3</v>
      </c>
      <c r="AA8" s="67">
        <v>3</v>
      </c>
      <c r="AB8" s="19"/>
      <c r="AC8" s="86"/>
      <c r="AD8" s="87"/>
      <c r="AE8" s="87"/>
      <c r="AF8" s="87"/>
      <c r="AG8" s="87"/>
      <c r="AH8" s="87"/>
      <c r="AI8" s="19"/>
      <c r="AJ8" s="80"/>
      <c r="AK8" s="81" t="str">
        <f t="shared" si="1"/>
        <v/>
      </c>
      <c r="AL8" s="81" t="str">
        <f t="shared" si="1"/>
        <v/>
      </c>
      <c r="AM8" s="81" t="str">
        <f t="shared" si="1"/>
        <v/>
      </c>
      <c r="AN8" s="81" t="str">
        <f t="shared" si="1"/>
        <v/>
      </c>
      <c r="AO8" s="81" t="str">
        <f t="shared" si="1"/>
        <v/>
      </c>
      <c r="AP8" s="19"/>
      <c r="AQ8" s="80"/>
      <c r="AR8" s="82"/>
      <c r="AS8" s="82"/>
      <c r="AT8" s="47"/>
    </row>
    <row r="9" spans="1:46" ht="145.5" customHeight="1" x14ac:dyDescent="0.75">
      <c r="A9" s="64">
        <v>4</v>
      </c>
      <c r="B9" s="51" t="s">
        <v>70</v>
      </c>
      <c r="C9" s="54" t="s">
        <v>62</v>
      </c>
      <c r="D9" s="55" t="s">
        <v>68</v>
      </c>
      <c r="E9" s="56" t="s">
        <v>73</v>
      </c>
      <c r="F9" s="90" t="s">
        <v>60</v>
      </c>
      <c r="G9" s="90" t="s">
        <v>60</v>
      </c>
      <c r="H9" s="90" t="s">
        <v>60</v>
      </c>
      <c r="I9" s="90" t="s">
        <v>60</v>
      </c>
      <c r="J9" s="90" t="s">
        <v>60</v>
      </c>
      <c r="K9" s="90" t="s">
        <v>60</v>
      </c>
      <c r="L9" s="51" t="s">
        <v>60</v>
      </c>
      <c r="M9" s="51" t="s">
        <v>60</v>
      </c>
      <c r="N9" s="51" t="s">
        <v>60</v>
      </c>
      <c r="O9" s="50" t="s">
        <v>60</v>
      </c>
      <c r="P9" s="51"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90" t="s">
        <v>60</v>
      </c>
      <c r="I10" s="90" t="s">
        <v>60</v>
      </c>
      <c r="J10" s="90" t="s">
        <v>60</v>
      </c>
      <c r="K10" s="90" t="s">
        <v>60</v>
      </c>
      <c r="L10" s="51" t="s">
        <v>60</v>
      </c>
      <c r="M10" s="51" t="s">
        <v>60</v>
      </c>
      <c r="N10" s="51" t="s">
        <v>60</v>
      </c>
      <c r="O10" s="50" t="s">
        <v>60</v>
      </c>
      <c r="P10" s="51"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62" t="s">
        <v>91</v>
      </c>
      <c r="E11" s="56" t="s">
        <v>73</v>
      </c>
      <c r="F11" s="90" t="s">
        <v>60</v>
      </c>
      <c r="G11" s="90" t="s">
        <v>60</v>
      </c>
      <c r="H11" s="90" t="s">
        <v>60</v>
      </c>
      <c r="I11" s="90" t="s">
        <v>60</v>
      </c>
      <c r="J11" s="90" t="s">
        <v>60</v>
      </c>
      <c r="K11" s="90" t="s">
        <v>60</v>
      </c>
      <c r="L11" s="51" t="s">
        <v>60</v>
      </c>
      <c r="M11" s="51" t="s">
        <v>60</v>
      </c>
      <c r="N11" s="51" t="s">
        <v>60</v>
      </c>
      <c r="O11" s="50" t="s">
        <v>60</v>
      </c>
      <c r="P11" s="51"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si="3"/>
        <v/>
      </c>
      <c r="AL11" s="63" t="str">
        <f t="shared" si="3"/>
        <v/>
      </c>
      <c r="AM11" s="63" t="str">
        <f t="shared" si="3"/>
        <v/>
      </c>
      <c r="AN11" s="63" t="str">
        <f t="shared" si="3"/>
        <v/>
      </c>
      <c r="AO11" s="63" t="str">
        <f t="shared" si="3"/>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90" t="s">
        <v>60</v>
      </c>
      <c r="I12" s="90" t="s">
        <v>60</v>
      </c>
      <c r="J12" s="90" t="s">
        <v>60</v>
      </c>
      <c r="K12" s="90" t="s">
        <v>60</v>
      </c>
      <c r="L12" s="51" t="s">
        <v>60</v>
      </c>
      <c r="M12" s="51" t="s">
        <v>60</v>
      </c>
      <c r="N12" s="51" t="s">
        <v>60</v>
      </c>
      <c r="O12" s="50" t="s">
        <v>60</v>
      </c>
      <c r="P12" s="51"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3"/>
        <v/>
      </c>
      <c r="AL12" s="63" t="str">
        <f t="shared" si="3"/>
        <v/>
      </c>
      <c r="AM12" s="63" t="str">
        <f t="shared" si="3"/>
        <v/>
      </c>
      <c r="AN12" s="63" t="str">
        <f t="shared" si="3"/>
        <v/>
      </c>
      <c r="AO12" s="63" t="str">
        <f t="shared" si="3"/>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2"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C7B2-DD2E-428B-9F21-59C316B3763F}">
  <sheetPr>
    <tabColor theme="3"/>
    <pageSetUpPr fitToPage="1"/>
  </sheetPr>
  <dimension ref="A1:AT28"/>
  <sheetViews>
    <sheetView showGridLines="0" topLeftCell="A5" zoomScale="82" zoomScaleNormal="55" zoomScaleSheetLayoutView="80" zoomScalePageLayoutView="40" workbookViewId="0">
      <selection activeCell="C12" sqref="A5:R12"/>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89" t="s">
        <v>42</v>
      </c>
      <c r="I5" s="89" t="s">
        <v>43</v>
      </c>
      <c r="J5" s="89" t="s">
        <v>13</v>
      </c>
      <c r="K5" s="89" t="s">
        <v>44</v>
      </c>
      <c r="L5" s="42" t="s">
        <v>45</v>
      </c>
      <c r="M5" s="42" t="s">
        <v>46</v>
      </c>
      <c r="N5" s="42" t="s">
        <v>47</v>
      </c>
      <c r="O5" s="42" t="s">
        <v>48</v>
      </c>
      <c r="P5" s="91"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90" t="s">
        <v>60</v>
      </c>
      <c r="I6" s="90" t="s">
        <v>60</v>
      </c>
      <c r="J6" s="90" t="s">
        <v>60</v>
      </c>
      <c r="K6" s="90" t="s">
        <v>60</v>
      </c>
      <c r="L6" s="51" t="s">
        <v>60</v>
      </c>
      <c r="M6" s="51" t="s">
        <v>60</v>
      </c>
      <c r="N6" s="51" t="s">
        <v>60</v>
      </c>
      <c r="O6" s="51" t="s">
        <v>60</v>
      </c>
      <c r="P6" s="50"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05" t="s">
        <v>60</v>
      </c>
      <c r="M7" s="106"/>
      <c r="N7" s="106"/>
      <c r="O7" s="106"/>
      <c r="P7" s="106"/>
      <c r="Q7" s="107"/>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24" t="s">
        <v>60</v>
      </c>
      <c r="G8" s="125"/>
      <c r="H8" s="126"/>
      <c r="I8" s="124" t="s">
        <v>60</v>
      </c>
      <c r="J8" s="125"/>
      <c r="K8" s="126"/>
      <c r="L8" s="105" t="s">
        <v>60</v>
      </c>
      <c r="M8" s="106"/>
      <c r="N8" s="107"/>
      <c r="O8" s="105" t="s">
        <v>60</v>
      </c>
      <c r="P8" s="106"/>
      <c r="Q8" s="107"/>
      <c r="R8" s="60">
        <v>0.05</v>
      </c>
      <c r="S8" s="19"/>
      <c r="T8" s="80"/>
      <c r="U8" s="17"/>
      <c r="V8" s="65">
        <v>0</v>
      </c>
      <c r="W8" s="17"/>
      <c r="X8" s="66">
        <v>1</v>
      </c>
      <c r="Y8" s="65">
        <v>2</v>
      </c>
      <c r="Z8" s="65">
        <v>3</v>
      </c>
      <c r="AA8" s="67">
        <v>3</v>
      </c>
      <c r="AB8" s="19"/>
      <c r="AC8" s="86"/>
      <c r="AD8" s="87"/>
      <c r="AE8" s="87"/>
      <c r="AF8" s="87"/>
      <c r="AG8" s="87"/>
      <c r="AH8" s="87"/>
      <c r="AI8" s="19"/>
      <c r="AJ8" s="80"/>
      <c r="AK8" s="81" t="str">
        <f t="shared" si="1"/>
        <v/>
      </c>
      <c r="AL8" s="81" t="str">
        <f t="shared" si="1"/>
        <v/>
      </c>
      <c r="AM8" s="81" t="str">
        <f t="shared" si="1"/>
        <v/>
      </c>
      <c r="AN8" s="81" t="str">
        <f t="shared" si="1"/>
        <v/>
      </c>
      <c r="AO8" s="81" t="str">
        <f t="shared" si="1"/>
        <v/>
      </c>
      <c r="AP8" s="19"/>
      <c r="AQ8" s="80"/>
      <c r="AR8" s="82"/>
      <c r="AS8" s="82"/>
      <c r="AT8" s="47"/>
    </row>
    <row r="9" spans="1:46" ht="145.5" customHeight="1" x14ac:dyDescent="0.75">
      <c r="A9" s="64">
        <v>4</v>
      </c>
      <c r="B9" s="51" t="s">
        <v>70</v>
      </c>
      <c r="C9" s="54" t="s">
        <v>62</v>
      </c>
      <c r="D9" s="55" t="s">
        <v>68</v>
      </c>
      <c r="E9" s="56" t="s">
        <v>73</v>
      </c>
      <c r="F9" s="90" t="s">
        <v>60</v>
      </c>
      <c r="G9" s="90" t="s">
        <v>60</v>
      </c>
      <c r="H9" s="90" t="s">
        <v>60</v>
      </c>
      <c r="I9" s="90" t="s">
        <v>60</v>
      </c>
      <c r="J9" s="90" t="s">
        <v>60</v>
      </c>
      <c r="K9" s="90" t="s">
        <v>60</v>
      </c>
      <c r="L9" s="51" t="s">
        <v>60</v>
      </c>
      <c r="M9" s="51" t="s">
        <v>60</v>
      </c>
      <c r="N9" s="51" t="s">
        <v>60</v>
      </c>
      <c r="O9" s="51" t="s">
        <v>60</v>
      </c>
      <c r="P9" s="50"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90" t="s">
        <v>60</v>
      </c>
      <c r="I10" s="90" t="s">
        <v>60</v>
      </c>
      <c r="J10" s="90" t="s">
        <v>60</v>
      </c>
      <c r="K10" s="90" t="s">
        <v>60</v>
      </c>
      <c r="L10" s="51" t="s">
        <v>60</v>
      </c>
      <c r="M10" s="51" t="s">
        <v>60</v>
      </c>
      <c r="N10" s="51" t="s">
        <v>60</v>
      </c>
      <c r="O10" s="51" t="s">
        <v>60</v>
      </c>
      <c r="P10" s="50"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59" t="s">
        <v>92</v>
      </c>
      <c r="E11" s="56" t="s">
        <v>73</v>
      </c>
      <c r="F11" s="90" t="s">
        <v>60</v>
      </c>
      <c r="G11" s="90" t="s">
        <v>60</v>
      </c>
      <c r="H11" s="90" t="s">
        <v>60</v>
      </c>
      <c r="I11" s="90" t="s">
        <v>60</v>
      </c>
      <c r="J11" s="90" t="s">
        <v>60</v>
      </c>
      <c r="K11" s="90" t="s">
        <v>60</v>
      </c>
      <c r="L11" s="51" t="s">
        <v>60</v>
      </c>
      <c r="M11" s="51" t="s">
        <v>60</v>
      </c>
      <c r="N11" s="51" t="s">
        <v>60</v>
      </c>
      <c r="O11" s="51" t="s">
        <v>60</v>
      </c>
      <c r="P11" s="50"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si="3"/>
        <v/>
      </c>
      <c r="AL11" s="63" t="str">
        <f t="shared" si="3"/>
        <v/>
      </c>
      <c r="AM11" s="63" t="str">
        <f t="shared" si="3"/>
        <v/>
      </c>
      <c r="AN11" s="63" t="str">
        <f t="shared" si="3"/>
        <v/>
      </c>
      <c r="AO11" s="63" t="str">
        <f t="shared" si="3"/>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90" t="s">
        <v>60</v>
      </c>
      <c r="I12" s="90" t="s">
        <v>60</v>
      </c>
      <c r="J12" s="90" t="s">
        <v>60</v>
      </c>
      <c r="K12" s="90" t="s">
        <v>60</v>
      </c>
      <c r="L12" s="51" t="s">
        <v>60</v>
      </c>
      <c r="M12" s="51" t="s">
        <v>60</v>
      </c>
      <c r="N12" s="51" t="s">
        <v>60</v>
      </c>
      <c r="O12" s="51" t="s">
        <v>60</v>
      </c>
      <c r="P12" s="50"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3"/>
        <v/>
      </c>
      <c r="AL12" s="63" t="str">
        <f t="shared" si="3"/>
        <v/>
      </c>
      <c r="AM12" s="63" t="str">
        <f t="shared" si="3"/>
        <v/>
      </c>
      <c r="AN12" s="63" t="str">
        <f t="shared" si="3"/>
        <v/>
      </c>
      <c r="AO12" s="63" t="str">
        <f t="shared" si="3"/>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1"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3FC0-16EE-49E1-B87A-D5E09845E398}">
  <sheetPr>
    <tabColor theme="3"/>
    <pageSetUpPr fitToPage="1"/>
  </sheetPr>
  <dimension ref="A1:AT28"/>
  <sheetViews>
    <sheetView showGridLines="0" zoomScale="90" zoomScaleNormal="55" zoomScaleSheetLayoutView="80" zoomScalePageLayoutView="40" workbookViewId="0">
      <selection activeCell="D16" sqref="D16"/>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89" t="s">
        <v>42</v>
      </c>
      <c r="I5" s="89" t="s">
        <v>43</v>
      </c>
      <c r="J5" s="89" t="s">
        <v>13</v>
      </c>
      <c r="K5" s="89" t="s">
        <v>44</v>
      </c>
      <c r="L5" s="89" t="s">
        <v>45</v>
      </c>
      <c r="M5" s="89" t="s">
        <v>46</v>
      </c>
      <c r="N5" s="89" t="s">
        <v>47</v>
      </c>
      <c r="O5" s="89" t="s">
        <v>48</v>
      </c>
      <c r="P5" s="89" t="s">
        <v>49</v>
      </c>
      <c r="Q5" s="91"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90" t="s">
        <v>60</v>
      </c>
      <c r="I6" s="90" t="s">
        <v>60</v>
      </c>
      <c r="J6" s="90" t="s">
        <v>60</v>
      </c>
      <c r="K6" s="90" t="s">
        <v>60</v>
      </c>
      <c r="L6" s="90" t="s">
        <v>60</v>
      </c>
      <c r="M6" s="90" t="s">
        <v>60</v>
      </c>
      <c r="N6" s="90" t="s">
        <v>60</v>
      </c>
      <c r="O6" s="90" t="s">
        <v>60</v>
      </c>
      <c r="P6" s="90" t="s">
        <v>60</v>
      </c>
      <c r="Q6" s="50"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8"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27" t="s">
        <v>60</v>
      </c>
      <c r="M7" s="128"/>
      <c r="N7" s="128"/>
      <c r="O7" s="128"/>
      <c r="P7" s="128"/>
      <c r="Q7" s="129"/>
      <c r="R7" s="60">
        <v>0.05</v>
      </c>
      <c r="S7" s="19"/>
      <c r="T7" s="80"/>
      <c r="U7" s="17"/>
      <c r="V7" s="65">
        <v>0</v>
      </c>
      <c r="W7" s="17"/>
      <c r="X7" s="66">
        <v>1</v>
      </c>
      <c r="Y7" s="65">
        <v>2</v>
      </c>
      <c r="Z7" s="65">
        <v>3</v>
      </c>
      <c r="AA7" s="67">
        <v>3</v>
      </c>
      <c r="AB7" s="19"/>
      <c r="AC7" s="68"/>
      <c r="AD7" s="69"/>
      <c r="AE7" s="69"/>
      <c r="AF7" s="69"/>
      <c r="AG7" s="69"/>
      <c r="AH7" s="69"/>
      <c r="AI7" s="19"/>
      <c r="AJ7" s="80"/>
      <c r="AK7" s="63" t="str">
        <f t="shared" si="0"/>
        <v/>
      </c>
      <c r="AL7" s="63" t="str">
        <f t="shared" si="0"/>
        <v/>
      </c>
      <c r="AM7" s="63" t="str">
        <f t="shared" si="0"/>
        <v/>
      </c>
      <c r="AN7" s="63" t="str">
        <f t="shared" si="0"/>
        <v/>
      </c>
      <c r="AO7" s="63" t="str">
        <f t="shared" si="0"/>
        <v/>
      </c>
      <c r="AP7" s="19"/>
      <c r="AQ7" s="80"/>
      <c r="AR7" s="74">
        <f t="shared" ref="AR7:AR8" si="1">SUM(AK7:AO7)</f>
        <v>0</v>
      </c>
      <c r="AS7" s="74">
        <f t="shared" ref="AS7:AS8" si="2">AR7*R7</f>
        <v>0</v>
      </c>
      <c r="AT7" s="47"/>
    </row>
    <row r="8" spans="1:46" ht="88.5" x14ac:dyDescent="0.75">
      <c r="A8" s="64">
        <v>3</v>
      </c>
      <c r="B8" s="51" t="s">
        <v>70</v>
      </c>
      <c r="C8" s="54" t="s">
        <v>69</v>
      </c>
      <c r="D8" s="55" t="s">
        <v>67</v>
      </c>
      <c r="E8" s="56" t="s">
        <v>75</v>
      </c>
      <c r="F8" s="124" t="s">
        <v>60</v>
      </c>
      <c r="G8" s="125"/>
      <c r="H8" s="126"/>
      <c r="I8" s="124" t="s">
        <v>60</v>
      </c>
      <c r="J8" s="125"/>
      <c r="K8" s="126"/>
      <c r="L8" s="124" t="s">
        <v>60</v>
      </c>
      <c r="M8" s="125"/>
      <c r="N8" s="126"/>
      <c r="O8" s="127" t="s">
        <v>60</v>
      </c>
      <c r="P8" s="128"/>
      <c r="Q8" s="129"/>
      <c r="R8" s="60">
        <v>0.05</v>
      </c>
      <c r="S8" s="19"/>
      <c r="T8" s="80"/>
      <c r="U8" s="17"/>
      <c r="V8" s="65">
        <v>0</v>
      </c>
      <c r="W8" s="17"/>
      <c r="X8" s="66">
        <v>1</v>
      </c>
      <c r="Y8" s="65">
        <v>2</v>
      </c>
      <c r="Z8" s="65">
        <v>3</v>
      </c>
      <c r="AA8" s="67">
        <v>3</v>
      </c>
      <c r="AB8" s="19"/>
      <c r="AC8" s="68"/>
      <c r="AD8" s="69"/>
      <c r="AE8" s="69"/>
      <c r="AF8" s="69"/>
      <c r="AG8" s="69"/>
      <c r="AH8" s="69"/>
      <c r="AI8" s="19"/>
      <c r="AJ8" s="80"/>
      <c r="AK8" s="63" t="str">
        <f t="shared" si="0"/>
        <v/>
      </c>
      <c r="AL8" s="63" t="str">
        <f t="shared" si="0"/>
        <v/>
      </c>
      <c r="AM8" s="63" t="str">
        <f t="shared" si="0"/>
        <v/>
      </c>
      <c r="AN8" s="63" t="str">
        <f t="shared" si="0"/>
        <v/>
      </c>
      <c r="AO8" s="63" t="str">
        <f t="shared" si="0"/>
        <v/>
      </c>
      <c r="AP8" s="19"/>
      <c r="AQ8" s="80"/>
      <c r="AR8" s="74">
        <f t="shared" si="1"/>
        <v>0</v>
      </c>
      <c r="AS8" s="74">
        <f t="shared" si="2"/>
        <v>0</v>
      </c>
      <c r="AT8" s="47"/>
    </row>
    <row r="9" spans="1:46" ht="145.5" customHeight="1" x14ac:dyDescent="0.75">
      <c r="A9" s="64">
        <v>4</v>
      </c>
      <c r="B9" s="51" t="s">
        <v>70</v>
      </c>
      <c r="C9" s="54" t="s">
        <v>62</v>
      </c>
      <c r="D9" s="55" t="s">
        <v>68</v>
      </c>
      <c r="E9" s="56" t="s">
        <v>73</v>
      </c>
      <c r="F9" s="90" t="s">
        <v>60</v>
      </c>
      <c r="G9" s="90" t="s">
        <v>60</v>
      </c>
      <c r="H9" s="90" t="s">
        <v>60</v>
      </c>
      <c r="I9" s="90" t="s">
        <v>60</v>
      </c>
      <c r="J9" s="90" t="s">
        <v>60</v>
      </c>
      <c r="K9" s="90" t="s">
        <v>60</v>
      </c>
      <c r="L9" s="90" t="s">
        <v>60</v>
      </c>
      <c r="M9" s="90" t="s">
        <v>60</v>
      </c>
      <c r="N9" s="90" t="s">
        <v>60</v>
      </c>
      <c r="O9" s="90" t="s">
        <v>60</v>
      </c>
      <c r="P9" s="90" t="s">
        <v>60</v>
      </c>
      <c r="Q9" s="50" t="s">
        <v>60</v>
      </c>
      <c r="R9" s="60">
        <v>0.1</v>
      </c>
      <c r="S9" s="19"/>
      <c r="T9" s="65">
        <v>0</v>
      </c>
      <c r="U9" s="17"/>
      <c r="V9" s="66">
        <v>1</v>
      </c>
      <c r="W9" s="17"/>
      <c r="X9" s="65">
        <v>2</v>
      </c>
      <c r="Y9" s="65">
        <v>3</v>
      </c>
      <c r="Z9" s="65">
        <v>4</v>
      </c>
      <c r="AA9" s="67">
        <v>4</v>
      </c>
      <c r="AB9" s="19"/>
      <c r="AC9" s="68"/>
      <c r="AD9" s="69"/>
      <c r="AE9" s="69"/>
      <c r="AF9" s="69"/>
      <c r="AG9" s="69"/>
      <c r="AH9" s="69"/>
      <c r="AI9" s="19"/>
      <c r="AJ9" s="63" t="str">
        <f t="shared" ref="AJ9" si="3">IF(AC9="","",AJ$5)</f>
        <v/>
      </c>
      <c r="AK9" s="63" t="str">
        <f>IF(AD9="","",AK$5)</f>
        <v/>
      </c>
      <c r="AL9" s="63" t="str">
        <f>IF(AE9="","",AL$5)</f>
        <v/>
      </c>
      <c r="AM9" s="63" t="str">
        <f>IF(AF9="","",AM$5)</f>
        <v/>
      </c>
      <c r="AN9" s="63" t="str">
        <f>IF(AG9="","",AN$5)</f>
        <v/>
      </c>
      <c r="AO9" s="63" t="str">
        <f>IF(AH9="","",AO$5)</f>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90" t="s">
        <v>60</v>
      </c>
      <c r="I10" s="90" t="s">
        <v>60</v>
      </c>
      <c r="J10" s="90" t="s">
        <v>60</v>
      </c>
      <c r="K10" s="90" t="s">
        <v>60</v>
      </c>
      <c r="L10" s="90" t="s">
        <v>60</v>
      </c>
      <c r="M10" s="90" t="s">
        <v>60</v>
      </c>
      <c r="N10" s="90" t="s">
        <v>60</v>
      </c>
      <c r="O10" s="90" t="s">
        <v>60</v>
      </c>
      <c r="P10" s="90" t="s">
        <v>60</v>
      </c>
      <c r="Q10" s="50"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4">IF(AD10="","",AK$5)</f>
        <v/>
      </c>
      <c r="AL10" s="63" t="str">
        <f t="shared" si="4"/>
        <v/>
      </c>
      <c r="AM10" s="63" t="str">
        <f t="shared" si="4"/>
        <v/>
      </c>
      <c r="AN10" s="63" t="str">
        <f>IF(AG10="","",AN$5)</f>
        <v/>
      </c>
      <c r="AO10" s="63" t="str">
        <f t="shared" si="4"/>
        <v/>
      </c>
      <c r="AP10" s="19"/>
      <c r="AQ10" s="73">
        <f>IF(AJ10=0.02,0.02,0)</f>
        <v>0</v>
      </c>
      <c r="AR10" s="74">
        <f>SUM(AK10:AO10)</f>
        <v>0</v>
      </c>
      <c r="AS10" s="74">
        <f>AR10*R10</f>
        <v>0</v>
      </c>
      <c r="AT10" s="47"/>
    </row>
    <row r="11" spans="1:46" ht="73.75" x14ac:dyDescent="0.75">
      <c r="A11" s="64">
        <v>6</v>
      </c>
      <c r="B11" s="57" t="s">
        <v>71</v>
      </c>
      <c r="C11" s="58" t="s">
        <v>64</v>
      </c>
      <c r="D11" s="62" t="s">
        <v>91</v>
      </c>
      <c r="E11" s="56" t="s">
        <v>73</v>
      </c>
      <c r="F11" s="90" t="s">
        <v>60</v>
      </c>
      <c r="G11" s="90" t="s">
        <v>60</v>
      </c>
      <c r="H11" s="90" t="s">
        <v>60</v>
      </c>
      <c r="I11" s="90" t="s">
        <v>60</v>
      </c>
      <c r="J11" s="90" t="s">
        <v>60</v>
      </c>
      <c r="K11" s="90" t="s">
        <v>60</v>
      </c>
      <c r="L11" s="90" t="s">
        <v>60</v>
      </c>
      <c r="M11" s="90" t="s">
        <v>60</v>
      </c>
      <c r="N11" s="90" t="s">
        <v>60</v>
      </c>
      <c r="O11" s="90" t="s">
        <v>60</v>
      </c>
      <c r="P11" s="90" t="s">
        <v>60</v>
      </c>
      <c r="Q11" s="50"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5">IF(AC11="","",AJ$5)</f>
        <v/>
      </c>
      <c r="AK11" s="63" t="str">
        <f t="shared" si="4"/>
        <v/>
      </c>
      <c r="AL11" s="63" t="str">
        <f t="shared" si="4"/>
        <v/>
      </c>
      <c r="AM11" s="63" t="str">
        <f t="shared" si="4"/>
        <v/>
      </c>
      <c r="AN11" s="63" t="str">
        <f t="shared" si="4"/>
        <v/>
      </c>
      <c r="AO11" s="63" t="str">
        <f t="shared" si="4"/>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90" t="s">
        <v>60</v>
      </c>
      <c r="I12" s="90" t="s">
        <v>60</v>
      </c>
      <c r="J12" s="90" t="s">
        <v>60</v>
      </c>
      <c r="K12" s="90" t="s">
        <v>60</v>
      </c>
      <c r="L12" s="90" t="s">
        <v>60</v>
      </c>
      <c r="M12" s="90" t="s">
        <v>60</v>
      </c>
      <c r="N12" s="90" t="s">
        <v>60</v>
      </c>
      <c r="O12" s="90" t="s">
        <v>60</v>
      </c>
      <c r="P12" s="90" t="s">
        <v>60</v>
      </c>
      <c r="Q12" s="50"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4"/>
        <v/>
      </c>
      <c r="AL12" s="63" t="str">
        <f t="shared" si="4"/>
        <v/>
      </c>
      <c r="AM12" s="63" t="str">
        <f t="shared" si="4"/>
        <v/>
      </c>
      <c r="AN12" s="63" t="str">
        <f t="shared" si="4"/>
        <v/>
      </c>
      <c r="AO12" s="63" t="str">
        <f t="shared" si="4"/>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0"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22E93-2E0B-41B1-A173-E76245F8F010}">
  <sheetPr>
    <tabColor rgb="FFFFFF00"/>
  </sheetPr>
  <dimension ref="A2:E9"/>
  <sheetViews>
    <sheetView tabSelected="1" topLeftCell="A5" zoomScale="99" workbookViewId="0">
      <selection activeCell="B1" sqref="B1:E6"/>
    </sheetView>
  </sheetViews>
  <sheetFormatPr defaultColWidth="9.1328125" defaultRowHeight="14.75" x14ac:dyDescent="0.75"/>
  <cols>
    <col min="1" max="1" width="9.1328125" style="61"/>
    <col min="2" max="2" width="19.31640625" style="61" customWidth="1"/>
    <col min="3" max="5" width="22.7265625" style="61" customWidth="1"/>
    <col min="6" max="16384" width="9.1328125" style="61"/>
  </cols>
  <sheetData>
    <row r="2" spans="1:5" x14ac:dyDescent="0.75">
      <c r="B2" s="134" t="s">
        <v>95</v>
      </c>
      <c r="C2" s="135"/>
      <c r="D2" s="135"/>
      <c r="E2" s="136"/>
    </row>
    <row r="3" spans="1:5" x14ac:dyDescent="0.75">
      <c r="B3" s="139" t="s">
        <v>97</v>
      </c>
      <c r="C3" s="140" t="s">
        <v>99</v>
      </c>
      <c r="D3" s="140" t="s">
        <v>100</v>
      </c>
      <c r="E3" s="140" t="s">
        <v>101</v>
      </c>
    </row>
    <row r="4" spans="1:5" ht="236" x14ac:dyDescent="0.75">
      <c r="B4" s="141" t="s">
        <v>34</v>
      </c>
      <c r="C4" s="142" t="s">
        <v>108</v>
      </c>
      <c r="D4" s="142" t="s">
        <v>110</v>
      </c>
      <c r="E4" s="142" t="s">
        <v>109</v>
      </c>
    </row>
    <row r="5" spans="1:5" ht="29.5" x14ac:dyDescent="0.75">
      <c r="B5" s="141" t="s">
        <v>77</v>
      </c>
      <c r="C5" s="137" t="s">
        <v>102</v>
      </c>
      <c r="D5" s="137" t="s">
        <v>104</v>
      </c>
      <c r="E5" s="138" t="s">
        <v>103</v>
      </c>
    </row>
    <row r="6" spans="1:5" ht="265.5" x14ac:dyDescent="0.75">
      <c r="B6" s="141" t="s">
        <v>98</v>
      </c>
      <c r="C6" s="143" t="s">
        <v>105</v>
      </c>
      <c r="D6" s="143" t="s">
        <v>106</v>
      </c>
      <c r="E6" s="143" t="s">
        <v>107</v>
      </c>
    </row>
    <row r="8" spans="1:5" x14ac:dyDescent="0.75">
      <c r="B8" s="134" t="s">
        <v>96</v>
      </c>
      <c r="C8" s="135"/>
      <c r="D8" s="135"/>
      <c r="E8" s="136"/>
    </row>
    <row r="9" spans="1:5" ht="252" customHeight="1" x14ac:dyDescent="0.75">
      <c r="A9" s="133"/>
      <c r="B9" s="130" t="s">
        <v>111</v>
      </c>
      <c r="C9" s="131"/>
      <c r="D9" s="131"/>
      <c r="E9" s="132"/>
    </row>
  </sheetData>
  <mergeCells count="3">
    <mergeCell ref="B2:E2"/>
    <mergeCell ref="B8:E8"/>
    <mergeCell ref="B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AP67"/>
  <sheetViews>
    <sheetView showGridLines="0" topLeftCell="A2" zoomScale="85" zoomScaleNormal="85" zoomScaleSheetLayoutView="80" zoomScalePageLayoutView="85" workbookViewId="0">
      <selection activeCell="B60" sqref="B60"/>
    </sheetView>
  </sheetViews>
  <sheetFormatPr defaultColWidth="11.26953125" defaultRowHeight="13.5" x14ac:dyDescent="0.7"/>
  <cols>
    <col min="1" max="1" width="10.7265625" style="9" customWidth="1"/>
    <col min="2" max="4" width="27.40625" style="9" customWidth="1"/>
    <col min="5" max="5" width="28.26953125" style="9" customWidth="1"/>
    <col min="6" max="7" width="5.54296875" style="9" customWidth="1"/>
    <col min="8" max="8" width="28.26953125" style="9" customWidth="1"/>
    <col min="9" max="9" width="14.54296875" style="9" customWidth="1"/>
    <col min="10" max="10" width="3.40625" style="9" customWidth="1"/>
    <col min="11" max="11" width="44.54296875" style="9" customWidth="1"/>
    <col min="12" max="12" width="12.26953125" style="9" bestFit="1" customWidth="1"/>
    <col min="13" max="13" width="5" style="9" bestFit="1" customWidth="1"/>
    <col min="14" max="14" width="6" style="9" bestFit="1" customWidth="1"/>
    <col min="15" max="18" width="3.40625" style="9" customWidth="1"/>
    <col min="19" max="19" width="12.26953125" style="9" customWidth="1"/>
    <col min="20" max="20" width="12.54296875" style="9" customWidth="1"/>
    <col min="21" max="21" width="3.26953125" style="9" customWidth="1"/>
    <col min="22" max="22" width="13.26953125" style="9" customWidth="1"/>
    <col min="23" max="23" width="3" style="11" customWidth="1"/>
    <col min="24" max="24" width="13" style="9" customWidth="1"/>
    <col min="25" max="25" width="10.26953125" style="9" customWidth="1"/>
    <col min="26" max="26" width="19.54296875" style="9" customWidth="1"/>
    <col min="27" max="27" width="10.26953125" style="9" customWidth="1"/>
    <col min="28" max="28" width="3.26953125" style="9" customWidth="1"/>
    <col min="29" max="34" width="11.26953125" style="9"/>
    <col min="35" max="35" width="3.26953125" style="9" customWidth="1"/>
    <col min="36" max="37" width="11.26953125" style="9"/>
    <col min="38" max="38" width="12" style="9" customWidth="1"/>
    <col min="39" max="40" width="16" style="9" bestFit="1" customWidth="1"/>
    <col min="41" max="41" width="12" style="9" bestFit="1" customWidth="1"/>
    <col min="42" max="42" width="11.26953125" style="9"/>
    <col min="43" max="43" width="11.26953125" style="9" customWidth="1"/>
    <col min="44" max="16384" width="11.26953125" style="9"/>
  </cols>
  <sheetData>
    <row r="1" spans="1:42" ht="73.5" customHeight="1" thickBot="1" x14ac:dyDescent="0.85">
      <c r="A1" s="102" t="s">
        <v>2</v>
      </c>
      <c r="B1" s="103"/>
      <c r="C1" s="103"/>
      <c r="D1" s="103"/>
      <c r="E1" s="103"/>
      <c r="F1" s="103"/>
      <c r="G1" s="103"/>
      <c r="H1" s="103"/>
      <c r="I1" s="103"/>
      <c r="J1" s="103"/>
      <c r="K1" s="103"/>
      <c r="L1" s="103"/>
      <c r="M1" s="103"/>
      <c r="N1" s="103"/>
      <c r="O1" s="103"/>
      <c r="P1" s="103"/>
      <c r="Q1" s="103"/>
      <c r="R1" s="103"/>
      <c r="S1" s="104"/>
      <c r="T1" s="100"/>
      <c r="U1" s="101"/>
      <c r="V1" s="101"/>
      <c r="W1" s="101"/>
      <c r="X1" s="101"/>
      <c r="Y1" s="101"/>
      <c r="Z1" s="7"/>
      <c r="AA1" s="7"/>
      <c r="AB1" s="7"/>
      <c r="AC1" s="7"/>
      <c r="AD1" s="7"/>
      <c r="AE1" s="7"/>
      <c r="AF1" s="7"/>
      <c r="AG1" s="7"/>
      <c r="AH1" s="7"/>
      <c r="AI1" s="7"/>
      <c r="AJ1" s="7"/>
      <c r="AK1" s="7"/>
      <c r="AL1" s="7"/>
      <c r="AM1" s="7"/>
      <c r="AN1" s="7"/>
      <c r="AO1" s="7"/>
      <c r="AP1" s="8"/>
    </row>
    <row r="2" spans="1:42" ht="16" x14ac:dyDescent="0.8">
      <c r="A2" s="10"/>
    </row>
    <row r="3" spans="1:42" x14ac:dyDescent="0.7">
      <c r="A3" s="12"/>
      <c r="B3" s="12"/>
    </row>
    <row r="4" spans="1:42" x14ac:dyDescent="0.7">
      <c r="A4" s="12"/>
      <c r="B4" s="39" t="s">
        <v>3</v>
      </c>
    </row>
    <row r="5" spans="1:42" ht="7.5" customHeight="1" x14ac:dyDescent="0.7">
      <c r="A5" s="13"/>
    </row>
    <row r="6" spans="1:42" ht="7.5" customHeight="1" x14ac:dyDescent="0.7"/>
    <row r="7" spans="1:42" ht="7.5" customHeight="1" x14ac:dyDescent="0.7"/>
    <row r="8" spans="1:42" ht="42" customHeight="1" x14ac:dyDescent="0.75">
      <c r="B8" s="20" t="s">
        <v>4</v>
      </c>
      <c r="C8" s="14"/>
      <c r="D8" s="14"/>
      <c r="E8" s="14"/>
      <c r="F8" s="14"/>
      <c r="G8" s="14"/>
      <c r="H8" s="14"/>
      <c r="I8" s="14"/>
      <c r="J8" s="14"/>
      <c r="K8" s="14"/>
      <c r="L8" s="14"/>
      <c r="M8" s="14"/>
      <c r="N8" s="14"/>
      <c r="O8" s="14"/>
      <c r="P8" s="14"/>
      <c r="Q8" s="14"/>
      <c r="R8" s="14"/>
      <c r="S8" s="15"/>
    </row>
    <row r="11" spans="1:42" ht="44.15" customHeight="1" x14ac:dyDescent="0.7">
      <c r="B11" s="31" t="s">
        <v>5</v>
      </c>
      <c r="C11" s="31" t="s">
        <v>6</v>
      </c>
      <c r="D11" s="31" t="s">
        <v>85</v>
      </c>
      <c r="E11" s="40" t="s">
        <v>86</v>
      </c>
    </row>
    <row r="13" spans="1:42" ht="14.15" customHeight="1" x14ac:dyDescent="0.7">
      <c r="B13" s="96" t="s">
        <v>7</v>
      </c>
      <c r="C13" s="16" t="s">
        <v>8</v>
      </c>
      <c r="D13" s="32">
        <f>Jan!AN17</f>
        <v>0</v>
      </c>
      <c r="E13" s="93">
        <f>Jan!AO17</f>
        <v>0</v>
      </c>
    </row>
    <row r="14" spans="1:42" ht="14.15" customHeight="1" x14ac:dyDescent="0.7">
      <c r="B14" s="97"/>
      <c r="C14" s="38" t="s">
        <v>9</v>
      </c>
      <c r="D14" s="32">
        <f>Jan!AN18</f>
        <v>0</v>
      </c>
      <c r="E14" s="93">
        <f>Jan!AO18</f>
        <v>0</v>
      </c>
    </row>
    <row r="15" spans="1:42" ht="14.15" customHeight="1" x14ac:dyDescent="0.7"/>
    <row r="16" spans="1:42" ht="14.75" x14ac:dyDescent="0.7">
      <c r="B16" s="96" t="s">
        <v>10</v>
      </c>
      <c r="C16" s="16" t="s">
        <v>8</v>
      </c>
      <c r="D16" s="32">
        <f>Feb!AN17</f>
        <v>0</v>
      </c>
      <c r="E16" s="93">
        <f>Feb!AO17</f>
        <v>0</v>
      </c>
    </row>
    <row r="17" spans="2:5" ht="14.75" x14ac:dyDescent="0.7">
      <c r="B17" s="97"/>
      <c r="C17" s="38" t="s">
        <v>9</v>
      </c>
      <c r="D17" s="32">
        <f>Feb!AN18</f>
        <v>0</v>
      </c>
      <c r="E17" s="93">
        <f>Feb!AO18</f>
        <v>0</v>
      </c>
    </row>
    <row r="19" spans="2:5" ht="14.75" x14ac:dyDescent="0.7">
      <c r="B19" s="96" t="s">
        <v>11</v>
      </c>
      <c r="C19" s="16" t="s">
        <v>8</v>
      </c>
      <c r="D19" s="32">
        <f>Mar!AN17</f>
        <v>0</v>
      </c>
      <c r="E19" s="93">
        <f>Mar!AO17</f>
        <v>0</v>
      </c>
    </row>
    <row r="20" spans="2:5" ht="14.75" x14ac:dyDescent="0.7">
      <c r="B20" s="97"/>
      <c r="C20" s="38" t="s">
        <v>9</v>
      </c>
      <c r="D20" s="32">
        <f>Mar!AN18</f>
        <v>0</v>
      </c>
      <c r="E20" s="93">
        <f>Mar!AO18</f>
        <v>0</v>
      </c>
    </row>
    <row r="22" spans="2:5" ht="14.75" x14ac:dyDescent="0.7">
      <c r="B22" s="98" t="s">
        <v>12</v>
      </c>
      <c r="C22" s="16" t="s">
        <v>8</v>
      </c>
      <c r="D22" s="32">
        <f>Apr!AN17</f>
        <v>0</v>
      </c>
      <c r="E22" s="93">
        <f>Apr!AO17</f>
        <v>0</v>
      </c>
    </row>
    <row r="23" spans="2:5" ht="14.75" x14ac:dyDescent="0.7">
      <c r="B23" s="99"/>
      <c r="C23" s="38" t="s">
        <v>9</v>
      </c>
      <c r="D23" s="32">
        <f>Apr!AN18</f>
        <v>0</v>
      </c>
      <c r="E23" s="93">
        <f>Apr!AO18</f>
        <v>0</v>
      </c>
    </row>
    <row r="24" spans="2:5" x14ac:dyDescent="0.7">
      <c r="B24" s="92"/>
    </row>
    <row r="25" spans="2:5" ht="14.75" x14ac:dyDescent="0.7">
      <c r="B25" s="98" t="s">
        <v>13</v>
      </c>
      <c r="C25" s="16" t="s">
        <v>8</v>
      </c>
      <c r="D25" s="32">
        <f>May!AN17</f>
        <v>0</v>
      </c>
      <c r="E25" s="93">
        <f>May!AO17</f>
        <v>0</v>
      </c>
    </row>
    <row r="26" spans="2:5" ht="14.75" x14ac:dyDescent="0.7">
      <c r="B26" s="99"/>
      <c r="C26" s="38" t="s">
        <v>9</v>
      </c>
      <c r="D26" s="32">
        <f>May!AN18</f>
        <v>0</v>
      </c>
      <c r="E26" s="93">
        <f>May!AO18</f>
        <v>0</v>
      </c>
    </row>
    <row r="27" spans="2:5" x14ac:dyDescent="0.7">
      <c r="B27" s="92"/>
    </row>
    <row r="28" spans="2:5" ht="14.75" x14ac:dyDescent="0.7">
      <c r="B28" s="98" t="s">
        <v>14</v>
      </c>
      <c r="C28" s="16" t="s">
        <v>8</v>
      </c>
      <c r="D28" s="32">
        <f>Jun!AN17</f>
        <v>0</v>
      </c>
      <c r="E28" s="93">
        <f>Jun!AO17</f>
        <v>0</v>
      </c>
    </row>
    <row r="29" spans="2:5" ht="14.75" x14ac:dyDescent="0.7">
      <c r="B29" s="99"/>
      <c r="C29" s="38" t="s">
        <v>9</v>
      </c>
      <c r="D29" s="32">
        <f>Jun!AN18</f>
        <v>0</v>
      </c>
      <c r="E29" s="93">
        <f>Jun!AO18</f>
        <v>0</v>
      </c>
    </row>
    <row r="31" spans="2:5" ht="14.75" x14ac:dyDescent="0.7">
      <c r="B31" s="96" t="s">
        <v>15</v>
      </c>
      <c r="C31" s="16" t="s">
        <v>8</v>
      </c>
      <c r="D31" s="32">
        <f>Jul!AN17</f>
        <v>0</v>
      </c>
      <c r="E31" s="93">
        <f>Jul!AO17</f>
        <v>0</v>
      </c>
    </row>
    <row r="32" spans="2:5" ht="14.75" x14ac:dyDescent="0.7">
      <c r="B32" s="97"/>
      <c r="C32" s="38" t="s">
        <v>9</v>
      </c>
      <c r="D32" s="32">
        <f>Jul!AN18</f>
        <v>0</v>
      </c>
      <c r="E32" s="93">
        <f>Jul!AO18</f>
        <v>0</v>
      </c>
    </row>
    <row r="34" spans="2:5" ht="14.75" x14ac:dyDescent="0.7">
      <c r="B34" s="96" t="s">
        <v>16</v>
      </c>
      <c r="C34" s="16" t="s">
        <v>8</v>
      </c>
      <c r="D34" s="32">
        <f>Aug!AN17</f>
        <v>0</v>
      </c>
      <c r="E34" s="93">
        <f>Aug!AO17</f>
        <v>0</v>
      </c>
    </row>
    <row r="35" spans="2:5" ht="14.75" x14ac:dyDescent="0.7">
      <c r="B35" s="97"/>
      <c r="C35" s="38" t="s">
        <v>9</v>
      </c>
      <c r="D35" s="32">
        <f>Aug!AN18</f>
        <v>0</v>
      </c>
      <c r="E35" s="93">
        <f>Aug!AO18</f>
        <v>0</v>
      </c>
    </row>
    <row r="37" spans="2:5" ht="14.75" x14ac:dyDescent="0.7">
      <c r="B37" s="96" t="s">
        <v>17</v>
      </c>
      <c r="C37" s="16" t="s">
        <v>8</v>
      </c>
      <c r="D37" s="32">
        <f>Sep!AN17</f>
        <v>0</v>
      </c>
      <c r="E37" s="93">
        <f>Sep!AO17</f>
        <v>0</v>
      </c>
    </row>
    <row r="38" spans="2:5" ht="14.75" x14ac:dyDescent="0.7">
      <c r="B38" s="97"/>
      <c r="C38" s="38" t="s">
        <v>9</v>
      </c>
      <c r="D38" s="32">
        <f>Sep!AN18</f>
        <v>0</v>
      </c>
      <c r="E38" s="93">
        <f>Sep!AO18</f>
        <v>0</v>
      </c>
    </row>
    <row r="40" spans="2:5" ht="14.75" x14ac:dyDescent="0.7">
      <c r="B40" s="96" t="s">
        <v>18</v>
      </c>
      <c r="C40" s="16" t="s">
        <v>8</v>
      </c>
      <c r="D40" s="32">
        <f>Oct!AN17</f>
        <v>0</v>
      </c>
      <c r="E40" s="93">
        <f>Oct!AO17</f>
        <v>0</v>
      </c>
    </row>
    <row r="41" spans="2:5" ht="14.75" x14ac:dyDescent="0.7">
      <c r="B41" s="97"/>
      <c r="C41" s="38" t="s">
        <v>9</v>
      </c>
      <c r="D41" s="32">
        <f>Oct!AN18</f>
        <v>0</v>
      </c>
      <c r="E41" s="93">
        <f>Oct!AO18</f>
        <v>0</v>
      </c>
    </row>
    <row r="43" spans="2:5" ht="14.75" x14ac:dyDescent="0.7">
      <c r="B43" s="96" t="s">
        <v>19</v>
      </c>
      <c r="C43" s="16" t="s">
        <v>8</v>
      </c>
      <c r="D43" s="32">
        <f>Nov!AN17</f>
        <v>0</v>
      </c>
      <c r="E43" s="93">
        <f>Nov!AO17</f>
        <v>0</v>
      </c>
    </row>
    <row r="44" spans="2:5" ht="14.75" x14ac:dyDescent="0.7">
      <c r="B44" s="97"/>
      <c r="C44" s="38" t="s">
        <v>9</v>
      </c>
      <c r="D44" s="32">
        <f>Nov!AN18</f>
        <v>0</v>
      </c>
      <c r="E44" s="93">
        <f>Nov!AO18</f>
        <v>0</v>
      </c>
    </row>
    <row r="46" spans="2:5" ht="14.75" x14ac:dyDescent="0.7">
      <c r="B46" s="96" t="s">
        <v>20</v>
      </c>
      <c r="C46" s="16" t="s">
        <v>8</v>
      </c>
      <c r="D46" s="32">
        <f>Dec!AN17</f>
        <v>0</v>
      </c>
      <c r="E46" s="93">
        <f>Dec!AO17</f>
        <v>0</v>
      </c>
    </row>
    <row r="47" spans="2:5" ht="14.75" x14ac:dyDescent="0.7">
      <c r="B47" s="97"/>
      <c r="C47" s="38" t="s">
        <v>9</v>
      </c>
      <c r="D47" s="32">
        <f>Dec!AN18</f>
        <v>0</v>
      </c>
      <c r="E47" s="93">
        <f>Dec!AO18</f>
        <v>0</v>
      </c>
    </row>
    <row r="52" spans="2:17" x14ac:dyDescent="0.7">
      <c r="C52" s="20" t="s">
        <v>21</v>
      </c>
      <c r="H52" s="20" t="s">
        <v>22</v>
      </c>
    </row>
    <row r="53" spans="2:17" ht="43.5" customHeight="1" x14ac:dyDescent="0.7">
      <c r="C53" s="31" t="s">
        <v>23</v>
      </c>
      <c r="D53" s="31" t="s">
        <v>83</v>
      </c>
      <c r="E53" s="40" t="s">
        <v>84</v>
      </c>
      <c r="H53" s="94" t="s">
        <v>87</v>
      </c>
      <c r="I53" s="53">
        <f>Jan!AS3+Feb!AS3+Mar!AS3+Apr!AS3+May!AS3+Jun!AS3+Jul!AS3+Aug!AS3+Sep!AS3+Oct!AS3+Nov!AS3+Dec!AS3</f>
        <v>0</v>
      </c>
      <c r="K53" s="45"/>
    </row>
    <row r="54" spans="2:17" x14ac:dyDescent="0.7">
      <c r="H54" s="43"/>
      <c r="I54" s="43"/>
    </row>
    <row r="55" spans="2:17" ht="14.75" x14ac:dyDescent="0.7">
      <c r="C55" s="16" t="s">
        <v>8</v>
      </c>
      <c r="D55" s="52">
        <f>AVERAGE(D13,D16,D19,D22,D25,D28,D31,D34,D37,D40,D43,D46)</f>
        <v>0</v>
      </c>
      <c r="E55" s="93">
        <f>SUM(E13,E16,E19,E22,E25,E28,E31,E34,E37,E40,E43,E46)</f>
        <v>0</v>
      </c>
      <c r="H55" s="33">
        <f>E55</f>
        <v>0</v>
      </c>
      <c r="I55" s="20" t="s">
        <v>24</v>
      </c>
    </row>
    <row r="56" spans="2:17" ht="14.75" x14ac:dyDescent="0.7">
      <c r="C56" s="38" t="s">
        <v>9</v>
      </c>
      <c r="D56" s="52">
        <f>AVERAGE(D14,D17,D20,D23,D26,D29,D32,D35,D38,D41,D44,D47)</f>
        <v>0</v>
      </c>
      <c r="E56" s="93">
        <f>SUM(E14,E17,E20,E23,E26,E29,E32,E35,E38,E41,E44,E47)</f>
        <v>0</v>
      </c>
      <c r="H56" s="33">
        <f>IF(-E56&lt;(I53*0.05),-E56,(I53*0.05))</f>
        <v>0</v>
      </c>
      <c r="I56" s="20" t="s">
        <v>25</v>
      </c>
    </row>
    <row r="57" spans="2:17" ht="83.15" customHeight="1" x14ac:dyDescent="0.7">
      <c r="E57" s="44" t="s">
        <v>26</v>
      </c>
    </row>
    <row r="60" spans="2:17" ht="12" customHeight="1" x14ac:dyDescent="0.7"/>
    <row r="62" spans="2:17" x14ac:dyDescent="0.7">
      <c r="B62" s="9" t="s">
        <v>27</v>
      </c>
      <c r="E62" s="34"/>
      <c r="F62" s="34"/>
      <c r="G62" s="34"/>
      <c r="H62" s="34"/>
      <c r="I62" s="34"/>
      <c r="J62" s="34"/>
      <c r="K62" s="34"/>
      <c r="L62" s="34"/>
      <c r="M62" s="34"/>
      <c r="N62" s="34"/>
      <c r="O62" s="34"/>
      <c r="P62" s="34"/>
      <c r="Q62" s="34"/>
    </row>
    <row r="63" spans="2:17" ht="21" customHeight="1" x14ac:dyDescent="0.7"/>
    <row r="64" spans="2:17" x14ac:dyDescent="0.7">
      <c r="B64" s="9" t="s">
        <v>28</v>
      </c>
      <c r="E64" s="34"/>
      <c r="F64" s="34"/>
      <c r="G64" s="34"/>
      <c r="H64" s="34"/>
      <c r="I64" s="34"/>
      <c r="J64" s="34"/>
      <c r="K64" s="34"/>
      <c r="L64" s="34"/>
      <c r="M64" s="34"/>
      <c r="N64" s="34"/>
      <c r="O64" s="34"/>
      <c r="P64" s="34"/>
      <c r="Q64" s="34"/>
    </row>
    <row r="65" spans="2:23" ht="21" customHeight="1" x14ac:dyDescent="0.7">
      <c r="T65" s="35"/>
      <c r="U65" s="35"/>
    </row>
    <row r="66" spans="2:23" x14ac:dyDescent="0.7">
      <c r="B66" s="9" t="s">
        <v>29</v>
      </c>
      <c r="E66" s="34"/>
      <c r="F66" s="34"/>
      <c r="G66" s="34"/>
      <c r="H66" s="34"/>
      <c r="I66" s="34"/>
      <c r="J66" s="34"/>
      <c r="K66" s="34"/>
      <c r="L66" s="34"/>
      <c r="M66" s="34"/>
      <c r="N66" s="34"/>
      <c r="O66" s="34"/>
      <c r="P66" s="34"/>
      <c r="Q66" s="34"/>
      <c r="T66" s="36"/>
      <c r="U66" s="37"/>
    </row>
    <row r="67" spans="2:23" ht="21" customHeight="1" x14ac:dyDescent="0.7">
      <c r="W67" s="9"/>
    </row>
  </sheetData>
  <mergeCells count="14">
    <mergeCell ref="T1:Y1"/>
    <mergeCell ref="B22:B23"/>
    <mergeCell ref="B13:B14"/>
    <mergeCell ref="B16:B17"/>
    <mergeCell ref="B19:B20"/>
    <mergeCell ref="A1:S1"/>
    <mergeCell ref="B43:B44"/>
    <mergeCell ref="B46:B47"/>
    <mergeCell ref="B25:B26"/>
    <mergeCell ref="B28:B29"/>
    <mergeCell ref="B31:B32"/>
    <mergeCell ref="B34:B35"/>
    <mergeCell ref="B37:B38"/>
    <mergeCell ref="B40:B41"/>
  </mergeCells>
  <pageMargins left="0.31496062992125984" right="0.31496062992125984" top="0.59055118110236227" bottom="0.59055118110236227" header="0.31496062992125984" footer="0.31496062992125984"/>
  <pageSetup paperSize="9" scale="27" orientation="landscape" r:id="rId1"/>
  <headerFooter alignWithMargins="0">
    <oddHeader>&amp;CESM Soft Services
Key Performance Indicators&amp;R&amp;"Calibri"&amp;10&amp;K000000Internal Use&amp;1#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17F3-7173-4D6D-B36A-6B609AC03989}">
  <sheetPr>
    <tabColor theme="3"/>
    <pageSetUpPr fitToPage="1"/>
  </sheetPr>
  <dimension ref="A1:AT28"/>
  <sheetViews>
    <sheetView showGridLines="0" topLeftCell="B5" zoomScale="74" zoomScaleNormal="55" zoomScaleSheetLayoutView="80" zoomScalePageLayoutView="40" workbookViewId="0">
      <selection activeCell="D12" sqref="D12"/>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41" t="s">
        <v>40</v>
      </c>
      <c r="G5" s="42" t="s">
        <v>41</v>
      </c>
      <c r="H5" s="42" t="s">
        <v>42</v>
      </c>
      <c r="I5" s="42" t="s">
        <v>43</v>
      </c>
      <c r="J5" s="42" t="s">
        <v>13</v>
      </c>
      <c r="K5" s="42" t="s">
        <v>44</v>
      </c>
      <c r="L5" s="42" t="s">
        <v>45</v>
      </c>
      <c r="M5" s="42" t="s">
        <v>46</v>
      </c>
      <c r="N5" s="42" t="s">
        <v>47</v>
      </c>
      <c r="O5" s="42" t="s">
        <v>48</v>
      </c>
      <c r="P5" s="42"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88</v>
      </c>
      <c r="E6" s="56" t="s">
        <v>73</v>
      </c>
      <c r="F6" s="50" t="s">
        <v>60</v>
      </c>
      <c r="G6" s="51" t="s">
        <v>60</v>
      </c>
      <c r="H6" s="51" t="s">
        <v>60</v>
      </c>
      <c r="I6" s="51" t="s">
        <v>60</v>
      </c>
      <c r="J6" s="51" t="s">
        <v>60</v>
      </c>
      <c r="K6" s="51" t="s">
        <v>60</v>
      </c>
      <c r="L6" s="51" t="s">
        <v>60</v>
      </c>
      <c r="M6" s="51" t="s">
        <v>60</v>
      </c>
      <c r="N6" s="51" t="s">
        <v>60</v>
      </c>
      <c r="O6" s="51" t="s">
        <v>60</v>
      </c>
      <c r="P6" s="51"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05" t="s">
        <v>60</v>
      </c>
      <c r="G7" s="106"/>
      <c r="H7" s="106"/>
      <c r="I7" s="106"/>
      <c r="J7" s="106"/>
      <c r="K7" s="107"/>
      <c r="L7" s="105" t="s">
        <v>60</v>
      </c>
      <c r="M7" s="106"/>
      <c r="N7" s="106"/>
      <c r="O7" s="106"/>
      <c r="P7" s="106"/>
      <c r="Q7" s="107"/>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05" t="s">
        <v>60</v>
      </c>
      <c r="G8" s="106"/>
      <c r="H8" s="107"/>
      <c r="I8" s="105" t="s">
        <v>60</v>
      </c>
      <c r="J8" s="106"/>
      <c r="K8" s="107"/>
      <c r="L8" s="105" t="s">
        <v>60</v>
      </c>
      <c r="M8" s="106"/>
      <c r="N8" s="107"/>
      <c r="O8" s="105" t="s">
        <v>60</v>
      </c>
      <c r="P8" s="106"/>
      <c r="Q8" s="107"/>
      <c r="R8" s="60">
        <v>0.05</v>
      </c>
      <c r="S8" s="19"/>
      <c r="T8" s="80"/>
      <c r="U8" s="17"/>
      <c r="V8" s="65">
        <v>0</v>
      </c>
      <c r="W8" s="17"/>
      <c r="X8" s="66">
        <v>1</v>
      </c>
      <c r="Y8" s="65">
        <v>2</v>
      </c>
      <c r="Z8" s="65">
        <v>3</v>
      </c>
      <c r="AA8" s="67">
        <v>3</v>
      </c>
      <c r="AB8" s="19"/>
      <c r="AC8" s="86"/>
      <c r="AD8" s="87"/>
      <c r="AE8" s="87"/>
      <c r="AF8" s="87"/>
      <c r="AG8" s="87"/>
      <c r="AH8" s="87"/>
      <c r="AI8" s="19"/>
      <c r="AJ8" s="80"/>
      <c r="AK8" s="81" t="str">
        <f t="shared" si="1"/>
        <v/>
      </c>
      <c r="AL8" s="81" t="str">
        <f t="shared" si="1"/>
        <v/>
      </c>
      <c r="AM8" s="81" t="str">
        <f t="shared" si="1"/>
        <v/>
      </c>
      <c r="AN8" s="81" t="str">
        <f t="shared" si="1"/>
        <v/>
      </c>
      <c r="AO8" s="81" t="str">
        <f t="shared" si="1"/>
        <v/>
      </c>
      <c r="AP8" s="19"/>
      <c r="AQ8" s="80"/>
      <c r="AR8" s="82"/>
      <c r="AS8" s="82"/>
      <c r="AT8" s="47"/>
    </row>
    <row r="9" spans="1:46" ht="145.5" customHeight="1" x14ac:dyDescent="0.75">
      <c r="A9" s="64">
        <v>4</v>
      </c>
      <c r="B9" s="51" t="s">
        <v>70</v>
      </c>
      <c r="C9" s="54" t="s">
        <v>62</v>
      </c>
      <c r="D9" s="55" t="s">
        <v>68</v>
      </c>
      <c r="E9" s="56" t="s">
        <v>73</v>
      </c>
      <c r="F9" s="50" t="s">
        <v>60</v>
      </c>
      <c r="G9" s="51" t="s">
        <v>60</v>
      </c>
      <c r="H9" s="51" t="s">
        <v>60</v>
      </c>
      <c r="I9" s="51" t="s">
        <v>60</v>
      </c>
      <c r="J9" s="51" t="s">
        <v>60</v>
      </c>
      <c r="K9" s="51" t="s">
        <v>60</v>
      </c>
      <c r="L9" s="51" t="s">
        <v>60</v>
      </c>
      <c r="M9" s="51" t="s">
        <v>60</v>
      </c>
      <c r="N9" s="51" t="s">
        <v>60</v>
      </c>
      <c r="O9" s="51" t="s">
        <v>60</v>
      </c>
      <c r="P9" s="51"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50" t="s">
        <v>60</v>
      </c>
      <c r="G10" s="51" t="s">
        <v>60</v>
      </c>
      <c r="H10" s="51" t="s">
        <v>60</v>
      </c>
      <c r="I10" s="51" t="s">
        <v>60</v>
      </c>
      <c r="J10" s="51" t="s">
        <v>60</v>
      </c>
      <c r="K10" s="51" t="s">
        <v>60</v>
      </c>
      <c r="L10" s="51" t="s">
        <v>60</v>
      </c>
      <c r="M10" s="51" t="s">
        <v>60</v>
      </c>
      <c r="N10" s="51" t="s">
        <v>60</v>
      </c>
      <c r="O10" s="51" t="s">
        <v>60</v>
      </c>
      <c r="P10" s="51"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0"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62" t="s">
        <v>91</v>
      </c>
      <c r="E11" s="56" t="s">
        <v>73</v>
      </c>
      <c r="F11" s="50" t="s">
        <v>60</v>
      </c>
      <c r="G11" s="51" t="s">
        <v>60</v>
      </c>
      <c r="H11" s="51" t="s">
        <v>60</v>
      </c>
      <c r="I11" s="51" t="s">
        <v>60</v>
      </c>
      <c r="J11" s="51" t="s">
        <v>60</v>
      </c>
      <c r="K11" s="51" t="s">
        <v>60</v>
      </c>
      <c r="L11" s="51" t="s">
        <v>60</v>
      </c>
      <c r="M11" s="51" t="s">
        <v>60</v>
      </c>
      <c r="N11" s="51" t="s">
        <v>60</v>
      </c>
      <c r="O11" s="51" t="s">
        <v>60</v>
      </c>
      <c r="P11" s="51"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ref="AK11" si="5">IF(AD11="","",AK$5)</f>
        <v/>
      </c>
      <c r="AL11" s="63" t="str">
        <f t="shared" ref="AK11:AL12" si="6">IF(AE11="","",AL$5)</f>
        <v/>
      </c>
      <c r="AM11" s="63" t="str">
        <f t="shared" ref="AM11:AM12" si="7">IF(AF11="","",AM$5)</f>
        <v/>
      </c>
      <c r="AN11" s="63" t="str">
        <f t="shared" ref="AN11:AN12" si="8">IF(AG11="","",AN$5)</f>
        <v/>
      </c>
      <c r="AO11" s="63" t="str">
        <f t="shared" ref="AO11:AO12" si="9">IF(AH11="","",AO$5)</f>
        <v/>
      </c>
      <c r="AP11" s="19"/>
      <c r="AQ11" s="73">
        <f>IF(AJ11=0.02,0.02,0)</f>
        <v>0</v>
      </c>
      <c r="AR11" s="74">
        <f>SUM(AK11:AO11)</f>
        <v>0</v>
      </c>
      <c r="AS11" s="74">
        <f>AR11*R11</f>
        <v>0</v>
      </c>
      <c r="AT11" s="47"/>
    </row>
    <row r="12" spans="1:46" ht="295" x14ac:dyDescent="0.75">
      <c r="A12" s="64">
        <v>7</v>
      </c>
      <c r="B12" s="51" t="s">
        <v>70</v>
      </c>
      <c r="C12" s="58" t="s">
        <v>65</v>
      </c>
      <c r="D12" s="59" t="s">
        <v>93</v>
      </c>
      <c r="E12" s="56" t="s">
        <v>73</v>
      </c>
      <c r="F12" s="50" t="s">
        <v>60</v>
      </c>
      <c r="G12" s="51" t="s">
        <v>60</v>
      </c>
      <c r="H12" s="51" t="s">
        <v>60</v>
      </c>
      <c r="I12" s="51" t="s">
        <v>60</v>
      </c>
      <c r="J12" s="51" t="s">
        <v>60</v>
      </c>
      <c r="K12" s="51" t="s">
        <v>60</v>
      </c>
      <c r="L12" s="51" t="s">
        <v>60</v>
      </c>
      <c r="M12" s="51" t="s">
        <v>60</v>
      </c>
      <c r="N12" s="51" t="s">
        <v>60</v>
      </c>
      <c r="O12" s="51" t="s">
        <v>60</v>
      </c>
      <c r="P12" s="51"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6"/>
        <v/>
      </c>
      <c r="AL12" s="63" t="str">
        <f t="shared" ref="AL12" si="10">IF(AE12="","",AL$5)</f>
        <v/>
      </c>
      <c r="AM12" s="63" t="str">
        <f t="shared" si="7"/>
        <v/>
      </c>
      <c r="AN12" s="63" t="str">
        <f t="shared" si="8"/>
        <v/>
      </c>
      <c r="AO12" s="63" t="str">
        <f t="shared" si="9"/>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P16" s="11"/>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AJ16:AL16"/>
    <mergeCell ref="AJ17:AL18"/>
    <mergeCell ref="AC3:AH3"/>
    <mergeCell ref="AJ4:AO4"/>
    <mergeCell ref="X4:AA4"/>
    <mergeCell ref="AC4:AH4"/>
    <mergeCell ref="O8:Q8"/>
    <mergeCell ref="AQ3:AR3"/>
    <mergeCell ref="AQ4:AS4"/>
    <mergeCell ref="F8:H8"/>
    <mergeCell ref="I8:K8"/>
    <mergeCell ref="L8:N8"/>
    <mergeCell ref="A1:R1"/>
    <mergeCell ref="T1:Y1"/>
    <mergeCell ref="E3:Q3"/>
    <mergeCell ref="F7:K7"/>
    <mergeCell ref="L7:Q7"/>
    <mergeCell ref="T3:AA3"/>
  </mergeCells>
  <phoneticPr fontId="21" type="noConversion"/>
  <conditionalFormatting sqref="AD6:AH12">
    <cfRule type="cellIs" dxfId="11" priority="4"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FF63C-37CF-4249-B10A-1126E517AB38}">
  <sheetPr>
    <tabColor theme="3"/>
    <pageSetUpPr fitToPage="1"/>
  </sheetPr>
  <dimension ref="A1:AT28"/>
  <sheetViews>
    <sheetView showGridLines="0" topLeftCell="A5" zoomScale="75" zoomScaleNormal="55" zoomScaleSheetLayoutView="80" zoomScalePageLayoutView="40" workbookViewId="0">
      <selection activeCell="D12" sqref="A5:R12"/>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91" t="s">
        <v>41</v>
      </c>
      <c r="H5" s="89" t="s">
        <v>42</v>
      </c>
      <c r="I5" s="89" t="s">
        <v>43</v>
      </c>
      <c r="J5" s="89" t="s">
        <v>13</v>
      </c>
      <c r="K5" s="89" t="s">
        <v>44</v>
      </c>
      <c r="L5" s="89" t="s">
        <v>45</v>
      </c>
      <c r="M5" s="89" t="s">
        <v>46</v>
      </c>
      <c r="N5" s="89" t="s">
        <v>47</v>
      </c>
      <c r="O5" s="89" t="s">
        <v>48</v>
      </c>
      <c r="P5" s="89" t="s">
        <v>49</v>
      </c>
      <c r="Q5" s="89"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50" t="s">
        <v>60</v>
      </c>
      <c r="H6" s="90" t="s">
        <v>60</v>
      </c>
      <c r="I6" s="90" t="s">
        <v>60</v>
      </c>
      <c r="J6" s="90" t="s">
        <v>60</v>
      </c>
      <c r="K6" s="90" t="s">
        <v>60</v>
      </c>
      <c r="L6" s="90" t="s">
        <v>60</v>
      </c>
      <c r="M6" s="90" t="s">
        <v>60</v>
      </c>
      <c r="N6" s="90" t="s">
        <v>60</v>
      </c>
      <c r="O6" s="90" t="s">
        <v>60</v>
      </c>
      <c r="P6" s="90" t="s">
        <v>60</v>
      </c>
      <c r="Q6" s="90"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24" t="s">
        <v>60</v>
      </c>
      <c r="M7" s="125"/>
      <c r="N7" s="125"/>
      <c r="O7" s="125"/>
      <c r="P7" s="125"/>
      <c r="Q7" s="126"/>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24" t="s">
        <v>60</v>
      </c>
      <c r="G8" s="125"/>
      <c r="H8" s="126"/>
      <c r="I8" s="124" t="s">
        <v>60</v>
      </c>
      <c r="J8" s="125"/>
      <c r="K8" s="126"/>
      <c r="L8" s="124" t="s">
        <v>60</v>
      </c>
      <c r="M8" s="125"/>
      <c r="N8" s="126"/>
      <c r="O8" s="124" t="s">
        <v>60</v>
      </c>
      <c r="P8" s="125"/>
      <c r="Q8" s="126"/>
      <c r="R8" s="60">
        <v>0.05</v>
      </c>
      <c r="S8" s="19"/>
      <c r="T8" s="80"/>
      <c r="U8" s="17"/>
      <c r="V8" s="65">
        <v>0</v>
      </c>
      <c r="W8" s="17"/>
      <c r="X8" s="66">
        <v>1</v>
      </c>
      <c r="Y8" s="65">
        <v>2</v>
      </c>
      <c r="Z8" s="65">
        <v>3</v>
      </c>
      <c r="AA8" s="67">
        <v>3</v>
      </c>
      <c r="AB8" s="19"/>
      <c r="AC8" s="86"/>
      <c r="AD8" s="87"/>
      <c r="AE8" s="87"/>
      <c r="AF8" s="87"/>
      <c r="AG8" s="87"/>
      <c r="AH8" s="87"/>
      <c r="AI8" s="19"/>
      <c r="AJ8" s="80"/>
      <c r="AK8" s="81" t="str">
        <f t="shared" si="1"/>
        <v/>
      </c>
      <c r="AL8" s="81" t="str">
        <f t="shared" si="1"/>
        <v/>
      </c>
      <c r="AM8" s="81" t="str">
        <f t="shared" si="1"/>
        <v/>
      </c>
      <c r="AN8" s="81" t="str">
        <f t="shared" si="1"/>
        <v/>
      </c>
      <c r="AO8" s="81" t="str">
        <f t="shared" si="1"/>
        <v/>
      </c>
      <c r="AP8" s="19"/>
      <c r="AQ8" s="80"/>
      <c r="AR8" s="82"/>
      <c r="AS8" s="82"/>
      <c r="AT8" s="47"/>
    </row>
    <row r="9" spans="1:46" ht="145.5" customHeight="1" x14ac:dyDescent="0.75">
      <c r="A9" s="64">
        <v>4</v>
      </c>
      <c r="B9" s="51" t="s">
        <v>70</v>
      </c>
      <c r="C9" s="54" t="s">
        <v>62</v>
      </c>
      <c r="D9" s="55" t="s">
        <v>68</v>
      </c>
      <c r="E9" s="56" t="s">
        <v>73</v>
      </c>
      <c r="F9" s="90" t="s">
        <v>60</v>
      </c>
      <c r="G9" s="50" t="s">
        <v>60</v>
      </c>
      <c r="H9" s="90" t="s">
        <v>60</v>
      </c>
      <c r="I9" s="90" t="s">
        <v>60</v>
      </c>
      <c r="J9" s="90" t="s">
        <v>60</v>
      </c>
      <c r="K9" s="90" t="s">
        <v>60</v>
      </c>
      <c r="L9" s="90" t="s">
        <v>60</v>
      </c>
      <c r="M9" s="90" t="s">
        <v>60</v>
      </c>
      <c r="N9" s="90" t="s">
        <v>60</v>
      </c>
      <c r="O9" s="90" t="s">
        <v>60</v>
      </c>
      <c r="P9" s="90" t="s">
        <v>60</v>
      </c>
      <c r="Q9" s="90"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50" t="s">
        <v>60</v>
      </c>
      <c r="H10" s="90" t="s">
        <v>60</v>
      </c>
      <c r="I10" s="90" t="s">
        <v>60</v>
      </c>
      <c r="J10" s="90" t="s">
        <v>60</v>
      </c>
      <c r="K10" s="90" t="s">
        <v>60</v>
      </c>
      <c r="L10" s="90" t="s">
        <v>60</v>
      </c>
      <c r="M10" s="90" t="s">
        <v>60</v>
      </c>
      <c r="N10" s="90" t="s">
        <v>60</v>
      </c>
      <c r="O10" s="90" t="s">
        <v>60</v>
      </c>
      <c r="P10" s="90" t="s">
        <v>60</v>
      </c>
      <c r="Q10" s="90"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62" t="s">
        <v>91</v>
      </c>
      <c r="E11" s="56" t="s">
        <v>73</v>
      </c>
      <c r="F11" s="90" t="s">
        <v>60</v>
      </c>
      <c r="G11" s="50" t="s">
        <v>60</v>
      </c>
      <c r="H11" s="90" t="s">
        <v>60</v>
      </c>
      <c r="I11" s="90" t="s">
        <v>60</v>
      </c>
      <c r="J11" s="90" t="s">
        <v>60</v>
      </c>
      <c r="K11" s="90" t="s">
        <v>60</v>
      </c>
      <c r="L11" s="90" t="s">
        <v>60</v>
      </c>
      <c r="M11" s="90" t="s">
        <v>60</v>
      </c>
      <c r="N11" s="90" t="s">
        <v>60</v>
      </c>
      <c r="O11" s="90" t="s">
        <v>60</v>
      </c>
      <c r="P11" s="90" t="s">
        <v>60</v>
      </c>
      <c r="Q11" s="90"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si="3"/>
        <v/>
      </c>
      <c r="AL11" s="63" t="str">
        <f t="shared" si="3"/>
        <v/>
      </c>
      <c r="AM11" s="63" t="str">
        <f t="shared" si="3"/>
        <v/>
      </c>
      <c r="AN11" s="63" t="str">
        <f t="shared" si="3"/>
        <v/>
      </c>
      <c r="AO11" s="63" t="str">
        <f t="shared" si="3"/>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50" t="s">
        <v>60</v>
      </c>
      <c r="H12" s="90" t="s">
        <v>60</v>
      </c>
      <c r="I12" s="90" t="s">
        <v>60</v>
      </c>
      <c r="J12" s="90" t="s">
        <v>60</v>
      </c>
      <c r="K12" s="90" t="s">
        <v>60</v>
      </c>
      <c r="L12" s="90" t="s">
        <v>60</v>
      </c>
      <c r="M12" s="90" t="s">
        <v>60</v>
      </c>
      <c r="N12" s="90" t="s">
        <v>60</v>
      </c>
      <c r="O12" s="90" t="s">
        <v>60</v>
      </c>
      <c r="P12" s="90" t="s">
        <v>60</v>
      </c>
      <c r="Q12" s="90"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3"/>
        <v/>
      </c>
      <c r="AL12" s="63" t="str">
        <f t="shared" si="3"/>
        <v/>
      </c>
      <c r="AM12" s="63" t="str">
        <f t="shared" si="3"/>
        <v/>
      </c>
      <c r="AN12" s="63" t="str">
        <f t="shared" si="3"/>
        <v/>
      </c>
      <c r="AO12" s="63" t="str">
        <f t="shared" si="3"/>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10"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4E1E-D78E-4104-97EB-F468D3620B2B}">
  <sheetPr>
    <tabColor theme="3"/>
    <pageSetUpPr fitToPage="1"/>
  </sheetPr>
  <dimension ref="A1:AT28"/>
  <sheetViews>
    <sheetView showGridLines="0" topLeftCell="B11" zoomScale="81" zoomScaleNormal="55" zoomScaleSheetLayoutView="80" zoomScalePageLayoutView="40" workbookViewId="0">
      <selection activeCell="D12" sqref="D12"/>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91" t="s">
        <v>42</v>
      </c>
      <c r="I5" s="89" t="s">
        <v>43</v>
      </c>
      <c r="J5" s="89" t="s">
        <v>13</v>
      </c>
      <c r="K5" s="89" t="s">
        <v>44</v>
      </c>
      <c r="L5" s="42" t="s">
        <v>45</v>
      </c>
      <c r="M5" s="42" t="s">
        <v>46</v>
      </c>
      <c r="N5" s="42" t="s">
        <v>47</v>
      </c>
      <c r="O5" s="42" t="s">
        <v>48</v>
      </c>
      <c r="P5" s="42"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50" t="s">
        <v>60</v>
      </c>
      <c r="I6" s="90" t="s">
        <v>60</v>
      </c>
      <c r="J6" s="90" t="s">
        <v>60</v>
      </c>
      <c r="K6" s="90" t="s">
        <v>60</v>
      </c>
      <c r="L6" s="51" t="s">
        <v>60</v>
      </c>
      <c r="M6" s="51" t="s">
        <v>60</v>
      </c>
      <c r="N6" s="51" t="s">
        <v>60</v>
      </c>
      <c r="O6" s="51" t="s">
        <v>60</v>
      </c>
      <c r="P6" s="51"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05" t="s">
        <v>60</v>
      </c>
      <c r="M7" s="106"/>
      <c r="N7" s="106"/>
      <c r="O7" s="106"/>
      <c r="P7" s="106"/>
      <c r="Q7" s="107"/>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27" t="s">
        <v>60</v>
      </c>
      <c r="G8" s="128"/>
      <c r="H8" s="129"/>
      <c r="I8" s="124" t="s">
        <v>60</v>
      </c>
      <c r="J8" s="125"/>
      <c r="K8" s="126"/>
      <c r="L8" s="105" t="s">
        <v>60</v>
      </c>
      <c r="M8" s="106"/>
      <c r="N8" s="107"/>
      <c r="O8" s="105" t="s">
        <v>60</v>
      </c>
      <c r="P8" s="106"/>
      <c r="Q8" s="107"/>
      <c r="R8" s="60">
        <v>0.05</v>
      </c>
      <c r="S8" s="19"/>
      <c r="T8" s="80"/>
      <c r="U8" s="17"/>
      <c r="V8" s="65">
        <v>0</v>
      </c>
      <c r="W8" s="17"/>
      <c r="X8" s="66">
        <v>1</v>
      </c>
      <c r="Y8" s="65">
        <v>2</v>
      </c>
      <c r="Z8" s="65">
        <v>3</v>
      </c>
      <c r="AA8" s="67">
        <v>3</v>
      </c>
      <c r="AB8" s="19"/>
      <c r="AC8" s="68"/>
      <c r="AD8" s="69"/>
      <c r="AE8" s="69"/>
      <c r="AF8" s="69"/>
      <c r="AG8" s="69"/>
      <c r="AH8" s="69"/>
      <c r="AI8" s="19"/>
      <c r="AJ8" s="80"/>
      <c r="AK8" s="63" t="str">
        <f t="shared" si="1"/>
        <v/>
      </c>
      <c r="AL8" s="63" t="str">
        <f t="shared" si="1"/>
        <v/>
      </c>
      <c r="AM8" s="63" t="str">
        <f t="shared" si="1"/>
        <v/>
      </c>
      <c r="AN8" s="63" t="str">
        <f t="shared" si="1"/>
        <v/>
      </c>
      <c r="AO8" s="63" t="str">
        <f t="shared" si="1"/>
        <v/>
      </c>
      <c r="AP8" s="19"/>
      <c r="AQ8" s="80"/>
      <c r="AR8" s="74">
        <f>SUM(AK8:AO8)</f>
        <v>0</v>
      </c>
      <c r="AS8" s="74">
        <f>AR8*R8</f>
        <v>0</v>
      </c>
      <c r="AT8" s="47"/>
    </row>
    <row r="9" spans="1:46" ht="145.5" customHeight="1" x14ac:dyDescent="0.75">
      <c r="A9" s="64">
        <v>4</v>
      </c>
      <c r="B9" s="51" t="s">
        <v>70</v>
      </c>
      <c r="C9" s="54" t="s">
        <v>62</v>
      </c>
      <c r="D9" s="55" t="s">
        <v>68</v>
      </c>
      <c r="E9" s="56" t="s">
        <v>73</v>
      </c>
      <c r="F9" s="90" t="s">
        <v>60</v>
      </c>
      <c r="G9" s="90" t="s">
        <v>60</v>
      </c>
      <c r="H9" s="50" t="s">
        <v>60</v>
      </c>
      <c r="I9" s="90" t="s">
        <v>60</v>
      </c>
      <c r="J9" s="90" t="s">
        <v>60</v>
      </c>
      <c r="K9" s="90" t="s">
        <v>60</v>
      </c>
      <c r="L9" s="51" t="s">
        <v>60</v>
      </c>
      <c r="M9" s="51" t="s">
        <v>60</v>
      </c>
      <c r="N9" s="51" t="s">
        <v>60</v>
      </c>
      <c r="O9" s="51" t="s">
        <v>60</v>
      </c>
      <c r="P9" s="51"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50" t="s">
        <v>60</v>
      </c>
      <c r="I10" s="90" t="s">
        <v>60</v>
      </c>
      <c r="J10" s="90" t="s">
        <v>60</v>
      </c>
      <c r="K10" s="90" t="s">
        <v>60</v>
      </c>
      <c r="L10" s="51" t="s">
        <v>60</v>
      </c>
      <c r="M10" s="51" t="s">
        <v>60</v>
      </c>
      <c r="N10" s="51" t="s">
        <v>60</v>
      </c>
      <c r="O10" s="51" t="s">
        <v>60</v>
      </c>
      <c r="P10" s="51"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59" t="s">
        <v>92</v>
      </c>
      <c r="E11" s="56" t="s">
        <v>73</v>
      </c>
      <c r="F11" s="90" t="s">
        <v>60</v>
      </c>
      <c r="G11" s="90" t="s">
        <v>60</v>
      </c>
      <c r="H11" s="50" t="s">
        <v>60</v>
      </c>
      <c r="I11" s="90" t="s">
        <v>60</v>
      </c>
      <c r="J11" s="90" t="s">
        <v>60</v>
      </c>
      <c r="K11" s="90" t="s">
        <v>60</v>
      </c>
      <c r="L11" s="51" t="s">
        <v>60</v>
      </c>
      <c r="M11" s="51" t="s">
        <v>60</v>
      </c>
      <c r="N11" s="51" t="s">
        <v>60</v>
      </c>
      <c r="O11" s="51" t="s">
        <v>60</v>
      </c>
      <c r="P11" s="51"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si="3"/>
        <v/>
      </c>
      <c r="AL11" s="63" t="str">
        <f t="shared" si="3"/>
        <v/>
      </c>
      <c r="AM11" s="63" t="str">
        <f t="shared" si="3"/>
        <v/>
      </c>
      <c r="AN11" s="63" t="str">
        <f t="shared" si="3"/>
        <v/>
      </c>
      <c r="AO11" s="63" t="str">
        <f t="shared" si="3"/>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50" t="s">
        <v>60</v>
      </c>
      <c r="I12" s="90" t="s">
        <v>60</v>
      </c>
      <c r="J12" s="90" t="s">
        <v>60</v>
      </c>
      <c r="K12" s="90" t="s">
        <v>60</v>
      </c>
      <c r="L12" s="51" t="s">
        <v>60</v>
      </c>
      <c r="M12" s="51" t="s">
        <v>60</v>
      </c>
      <c r="N12" s="51" t="s">
        <v>60</v>
      </c>
      <c r="O12" s="51" t="s">
        <v>60</v>
      </c>
      <c r="P12" s="51"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3"/>
        <v/>
      </c>
      <c r="AL12" s="63" t="str">
        <f t="shared" si="3"/>
        <v/>
      </c>
      <c r="AM12" s="63" t="str">
        <f t="shared" si="3"/>
        <v/>
      </c>
      <c r="AN12" s="63" t="str">
        <f t="shared" si="3"/>
        <v/>
      </c>
      <c r="AO12" s="63" t="str">
        <f t="shared" si="3"/>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9"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D19BF-7972-48B6-8868-68D34F38AEFB}">
  <sheetPr>
    <tabColor theme="3"/>
    <pageSetUpPr fitToPage="1"/>
  </sheetPr>
  <dimension ref="A1:AT28"/>
  <sheetViews>
    <sheetView showGridLines="0" topLeftCell="A11" zoomScale="76" zoomScaleNormal="55" zoomScaleSheetLayoutView="80" zoomScalePageLayoutView="40" workbookViewId="0">
      <selection activeCell="D12" sqref="D12"/>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89" t="s">
        <v>42</v>
      </c>
      <c r="I5" s="91" t="s">
        <v>43</v>
      </c>
      <c r="J5" s="89" t="s">
        <v>13</v>
      </c>
      <c r="K5" s="89" t="s">
        <v>44</v>
      </c>
      <c r="L5" s="42" t="s">
        <v>45</v>
      </c>
      <c r="M5" s="42" t="s">
        <v>46</v>
      </c>
      <c r="N5" s="42" t="s">
        <v>47</v>
      </c>
      <c r="O5" s="42" t="s">
        <v>48</v>
      </c>
      <c r="P5" s="42"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90" t="s">
        <v>60</v>
      </c>
      <c r="I6" s="50" t="s">
        <v>60</v>
      </c>
      <c r="J6" s="90" t="s">
        <v>60</v>
      </c>
      <c r="K6" s="90" t="s">
        <v>60</v>
      </c>
      <c r="L6" s="51" t="s">
        <v>60</v>
      </c>
      <c r="M6" s="51" t="s">
        <v>60</v>
      </c>
      <c r="N6" s="51" t="s">
        <v>60</v>
      </c>
      <c r="O6" s="51" t="s">
        <v>60</v>
      </c>
      <c r="P6" s="51"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05" t="s">
        <v>60</v>
      </c>
      <c r="M7" s="106"/>
      <c r="N7" s="106"/>
      <c r="O7" s="106"/>
      <c r="P7" s="106"/>
      <c r="Q7" s="107"/>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24" t="s">
        <v>60</v>
      </c>
      <c r="G8" s="125"/>
      <c r="H8" s="126"/>
      <c r="I8" s="124" t="s">
        <v>60</v>
      </c>
      <c r="J8" s="125"/>
      <c r="K8" s="126"/>
      <c r="L8" s="105" t="s">
        <v>60</v>
      </c>
      <c r="M8" s="106"/>
      <c r="N8" s="107"/>
      <c r="O8" s="105" t="s">
        <v>60</v>
      </c>
      <c r="P8" s="106"/>
      <c r="Q8" s="107"/>
      <c r="R8" s="60">
        <v>0.05</v>
      </c>
      <c r="S8" s="19"/>
      <c r="T8" s="80"/>
      <c r="U8" s="17"/>
      <c r="V8" s="65">
        <v>0</v>
      </c>
      <c r="W8" s="17"/>
      <c r="X8" s="66">
        <v>1</v>
      </c>
      <c r="Y8" s="65">
        <v>2</v>
      </c>
      <c r="Z8" s="65">
        <v>3</v>
      </c>
      <c r="AA8" s="67">
        <v>3</v>
      </c>
      <c r="AB8" s="19"/>
      <c r="AC8" s="86"/>
      <c r="AD8" s="87"/>
      <c r="AE8" s="87"/>
      <c r="AF8" s="87"/>
      <c r="AG8" s="87"/>
      <c r="AH8" s="87"/>
      <c r="AI8" s="19"/>
      <c r="AJ8" s="80"/>
      <c r="AK8" s="81" t="str">
        <f t="shared" si="1"/>
        <v/>
      </c>
      <c r="AL8" s="81" t="str">
        <f t="shared" si="1"/>
        <v/>
      </c>
      <c r="AM8" s="81" t="str">
        <f t="shared" si="1"/>
        <v/>
      </c>
      <c r="AN8" s="81" t="str">
        <f t="shared" si="1"/>
        <v/>
      </c>
      <c r="AO8" s="81" t="str">
        <f t="shared" si="1"/>
        <v/>
      </c>
      <c r="AP8" s="19"/>
      <c r="AQ8" s="80"/>
      <c r="AR8" s="82"/>
      <c r="AS8" s="82"/>
      <c r="AT8" s="47"/>
    </row>
    <row r="9" spans="1:46" ht="145.5" customHeight="1" x14ac:dyDescent="0.75">
      <c r="A9" s="64">
        <v>4</v>
      </c>
      <c r="B9" s="51" t="s">
        <v>70</v>
      </c>
      <c r="C9" s="54" t="s">
        <v>62</v>
      </c>
      <c r="D9" s="55" t="s">
        <v>68</v>
      </c>
      <c r="E9" s="56" t="s">
        <v>73</v>
      </c>
      <c r="F9" s="90" t="s">
        <v>60</v>
      </c>
      <c r="G9" s="90" t="s">
        <v>60</v>
      </c>
      <c r="H9" s="90" t="s">
        <v>60</v>
      </c>
      <c r="I9" s="50" t="s">
        <v>60</v>
      </c>
      <c r="J9" s="90" t="s">
        <v>60</v>
      </c>
      <c r="K9" s="90" t="s">
        <v>60</v>
      </c>
      <c r="L9" s="51" t="s">
        <v>60</v>
      </c>
      <c r="M9" s="51" t="s">
        <v>60</v>
      </c>
      <c r="N9" s="51" t="s">
        <v>60</v>
      </c>
      <c r="O9" s="51" t="s">
        <v>60</v>
      </c>
      <c r="P9" s="51"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90" t="s">
        <v>60</v>
      </c>
      <c r="I10" s="50" t="s">
        <v>60</v>
      </c>
      <c r="J10" s="90" t="s">
        <v>60</v>
      </c>
      <c r="K10" s="90" t="s">
        <v>60</v>
      </c>
      <c r="L10" s="51" t="s">
        <v>60</v>
      </c>
      <c r="M10" s="51" t="s">
        <v>60</v>
      </c>
      <c r="N10" s="51" t="s">
        <v>60</v>
      </c>
      <c r="O10" s="51" t="s">
        <v>60</v>
      </c>
      <c r="P10" s="51"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62" t="s">
        <v>91</v>
      </c>
      <c r="E11" s="56" t="s">
        <v>73</v>
      </c>
      <c r="F11" s="90" t="s">
        <v>60</v>
      </c>
      <c r="G11" s="90" t="s">
        <v>60</v>
      </c>
      <c r="H11" s="90" t="s">
        <v>60</v>
      </c>
      <c r="I11" s="50" t="s">
        <v>60</v>
      </c>
      <c r="J11" s="90" t="s">
        <v>60</v>
      </c>
      <c r="K11" s="90" t="s">
        <v>60</v>
      </c>
      <c r="L11" s="51" t="s">
        <v>60</v>
      </c>
      <c r="M11" s="51" t="s">
        <v>60</v>
      </c>
      <c r="N11" s="51" t="s">
        <v>60</v>
      </c>
      <c r="O11" s="51" t="s">
        <v>60</v>
      </c>
      <c r="P11" s="51"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si="3"/>
        <v/>
      </c>
      <c r="AL11" s="63" t="str">
        <f t="shared" si="3"/>
        <v/>
      </c>
      <c r="AM11" s="63" t="str">
        <f t="shared" si="3"/>
        <v/>
      </c>
      <c r="AN11" s="63" t="str">
        <f t="shared" si="3"/>
        <v/>
      </c>
      <c r="AO11" s="63" t="str">
        <f t="shared" si="3"/>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90" t="s">
        <v>60</v>
      </c>
      <c r="I12" s="50" t="s">
        <v>60</v>
      </c>
      <c r="J12" s="90" t="s">
        <v>60</v>
      </c>
      <c r="K12" s="90" t="s">
        <v>60</v>
      </c>
      <c r="L12" s="51" t="s">
        <v>60</v>
      </c>
      <c r="M12" s="51" t="s">
        <v>60</v>
      </c>
      <c r="N12" s="51" t="s">
        <v>60</v>
      </c>
      <c r="O12" s="51" t="s">
        <v>60</v>
      </c>
      <c r="P12" s="51"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3"/>
        <v/>
      </c>
      <c r="AL12" s="63" t="str">
        <f t="shared" si="3"/>
        <v/>
      </c>
      <c r="AM12" s="63" t="str">
        <f t="shared" si="3"/>
        <v/>
      </c>
      <c r="AN12" s="63" t="str">
        <f t="shared" si="3"/>
        <v/>
      </c>
      <c r="AO12" s="63" t="str">
        <f t="shared" si="3"/>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8"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A7EC7-9C9A-40DD-961F-3F1C189E432A}">
  <sheetPr>
    <tabColor theme="3"/>
    <pageSetUpPr fitToPage="1"/>
  </sheetPr>
  <dimension ref="A1:AT28"/>
  <sheetViews>
    <sheetView showGridLines="0" topLeftCell="B5" zoomScale="77" zoomScaleNormal="55" zoomScaleSheetLayoutView="80" zoomScalePageLayoutView="40" workbookViewId="0">
      <selection activeCell="C12" sqref="A5:R12"/>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89" t="s">
        <v>42</v>
      </c>
      <c r="I5" s="89" t="s">
        <v>43</v>
      </c>
      <c r="J5" s="91" t="s">
        <v>13</v>
      </c>
      <c r="K5" s="89" t="s">
        <v>44</v>
      </c>
      <c r="L5" s="42" t="s">
        <v>45</v>
      </c>
      <c r="M5" s="42" t="s">
        <v>46</v>
      </c>
      <c r="N5" s="42" t="s">
        <v>47</v>
      </c>
      <c r="O5" s="42" t="s">
        <v>48</v>
      </c>
      <c r="P5" s="42"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90" t="s">
        <v>60</v>
      </c>
      <c r="I6" s="90" t="s">
        <v>60</v>
      </c>
      <c r="J6" s="50" t="s">
        <v>60</v>
      </c>
      <c r="K6" s="90" t="s">
        <v>60</v>
      </c>
      <c r="L6" s="51" t="s">
        <v>60</v>
      </c>
      <c r="M6" s="51" t="s">
        <v>60</v>
      </c>
      <c r="N6" s="51" t="s">
        <v>60</v>
      </c>
      <c r="O6" s="51" t="s">
        <v>60</v>
      </c>
      <c r="P6" s="51"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05" t="s">
        <v>60</v>
      </c>
      <c r="M7" s="106"/>
      <c r="N7" s="106"/>
      <c r="O7" s="106"/>
      <c r="P7" s="106"/>
      <c r="Q7" s="107"/>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24" t="s">
        <v>60</v>
      </c>
      <c r="G8" s="125"/>
      <c r="H8" s="126"/>
      <c r="I8" s="124" t="s">
        <v>60</v>
      </c>
      <c r="J8" s="125"/>
      <c r="K8" s="126"/>
      <c r="L8" s="105" t="s">
        <v>60</v>
      </c>
      <c r="M8" s="106"/>
      <c r="N8" s="107"/>
      <c r="O8" s="105" t="s">
        <v>60</v>
      </c>
      <c r="P8" s="106"/>
      <c r="Q8" s="107"/>
      <c r="R8" s="60">
        <v>0.05</v>
      </c>
      <c r="S8" s="19"/>
      <c r="T8" s="80"/>
      <c r="U8" s="17"/>
      <c r="V8" s="65">
        <v>0</v>
      </c>
      <c r="W8" s="17"/>
      <c r="X8" s="66">
        <v>1</v>
      </c>
      <c r="Y8" s="65">
        <v>2</v>
      </c>
      <c r="Z8" s="65">
        <v>3</v>
      </c>
      <c r="AA8" s="67">
        <v>3</v>
      </c>
      <c r="AB8" s="19"/>
      <c r="AC8" s="86"/>
      <c r="AD8" s="87"/>
      <c r="AE8" s="87"/>
      <c r="AF8" s="87"/>
      <c r="AG8" s="87"/>
      <c r="AH8" s="87"/>
      <c r="AI8" s="19"/>
      <c r="AJ8" s="80"/>
      <c r="AK8" s="81" t="str">
        <f t="shared" si="1"/>
        <v/>
      </c>
      <c r="AL8" s="81" t="str">
        <f t="shared" si="1"/>
        <v/>
      </c>
      <c r="AM8" s="81" t="str">
        <f t="shared" si="1"/>
        <v/>
      </c>
      <c r="AN8" s="81" t="str">
        <f t="shared" si="1"/>
        <v/>
      </c>
      <c r="AO8" s="81" t="str">
        <f t="shared" si="1"/>
        <v/>
      </c>
      <c r="AP8" s="19"/>
      <c r="AQ8" s="80"/>
      <c r="AR8" s="82"/>
      <c r="AS8" s="82"/>
      <c r="AT8" s="47"/>
    </row>
    <row r="9" spans="1:46" ht="145.5" customHeight="1" x14ac:dyDescent="0.75">
      <c r="A9" s="64">
        <v>4</v>
      </c>
      <c r="B9" s="51" t="s">
        <v>70</v>
      </c>
      <c r="C9" s="54" t="s">
        <v>62</v>
      </c>
      <c r="D9" s="55" t="s">
        <v>68</v>
      </c>
      <c r="E9" s="56" t="s">
        <v>73</v>
      </c>
      <c r="F9" s="90" t="s">
        <v>60</v>
      </c>
      <c r="G9" s="90" t="s">
        <v>60</v>
      </c>
      <c r="H9" s="90" t="s">
        <v>60</v>
      </c>
      <c r="I9" s="90" t="s">
        <v>60</v>
      </c>
      <c r="J9" s="50" t="s">
        <v>60</v>
      </c>
      <c r="K9" s="90" t="s">
        <v>60</v>
      </c>
      <c r="L9" s="51" t="s">
        <v>60</v>
      </c>
      <c r="M9" s="51" t="s">
        <v>60</v>
      </c>
      <c r="N9" s="51" t="s">
        <v>60</v>
      </c>
      <c r="O9" s="51" t="s">
        <v>60</v>
      </c>
      <c r="P9" s="51"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90" t="s">
        <v>60</v>
      </c>
      <c r="I10" s="90" t="s">
        <v>60</v>
      </c>
      <c r="J10" s="50" t="s">
        <v>60</v>
      </c>
      <c r="K10" s="90" t="s">
        <v>60</v>
      </c>
      <c r="L10" s="51" t="s">
        <v>60</v>
      </c>
      <c r="M10" s="51" t="s">
        <v>60</v>
      </c>
      <c r="N10" s="51" t="s">
        <v>60</v>
      </c>
      <c r="O10" s="51" t="s">
        <v>60</v>
      </c>
      <c r="P10" s="51"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62" t="s">
        <v>91</v>
      </c>
      <c r="E11" s="56" t="s">
        <v>73</v>
      </c>
      <c r="F11" s="90" t="s">
        <v>60</v>
      </c>
      <c r="G11" s="90" t="s">
        <v>60</v>
      </c>
      <c r="H11" s="90" t="s">
        <v>60</v>
      </c>
      <c r="I11" s="90" t="s">
        <v>60</v>
      </c>
      <c r="J11" s="50" t="s">
        <v>60</v>
      </c>
      <c r="K11" s="90" t="s">
        <v>60</v>
      </c>
      <c r="L11" s="51" t="s">
        <v>60</v>
      </c>
      <c r="M11" s="51" t="s">
        <v>60</v>
      </c>
      <c r="N11" s="51" t="s">
        <v>60</v>
      </c>
      <c r="O11" s="51" t="s">
        <v>60</v>
      </c>
      <c r="P11" s="51"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si="3"/>
        <v/>
      </c>
      <c r="AL11" s="63" t="str">
        <f t="shared" si="3"/>
        <v/>
      </c>
      <c r="AM11" s="63" t="str">
        <f t="shared" si="3"/>
        <v/>
      </c>
      <c r="AN11" s="63" t="str">
        <f t="shared" si="3"/>
        <v/>
      </c>
      <c r="AO11" s="63" t="str">
        <f t="shared" si="3"/>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90" t="s">
        <v>60</v>
      </c>
      <c r="I12" s="90" t="s">
        <v>60</v>
      </c>
      <c r="J12" s="50" t="s">
        <v>60</v>
      </c>
      <c r="K12" s="90" t="s">
        <v>60</v>
      </c>
      <c r="L12" s="51" t="s">
        <v>60</v>
      </c>
      <c r="M12" s="51" t="s">
        <v>60</v>
      </c>
      <c r="N12" s="51" t="s">
        <v>60</v>
      </c>
      <c r="O12" s="51" t="s">
        <v>60</v>
      </c>
      <c r="P12" s="51"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3"/>
        <v/>
      </c>
      <c r="AL12" s="63" t="str">
        <f t="shared" si="3"/>
        <v/>
      </c>
      <c r="AM12" s="63" t="str">
        <f t="shared" si="3"/>
        <v/>
      </c>
      <c r="AN12" s="63" t="str">
        <f t="shared" si="3"/>
        <v/>
      </c>
      <c r="AO12" s="63" t="str">
        <f t="shared" si="3"/>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7"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AE2A-3CED-48A2-B97E-1D961C07C2C1}">
  <sheetPr>
    <tabColor theme="3"/>
    <pageSetUpPr fitToPage="1"/>
  </sheetPr>
  <dimension ref="A1:AT28"/>
  <sheetViews>
    <sheetView showGridLines="0" topLeftCell="B10" zoomScale="77" zoomScaleNormal="55" zoomScaleSheetLayoutView="80" zoomScalePageLayoutView="40" workbookViewId="0">
      <selection activeCell="D12" sqref="D12"/>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89" t="s">
        <v>42</v>
      </c>
      <c r="I5" s="89" t="s">
        <v>43</v>
      </c>
      <c r="J5" s="89" t="s">
        <v>13</v>
      </c>
      <c r="K5" s="91" t="s">
        <v>44</v>
      </c>
      <c r="L5" s="42" t="s">
        <v>45</v>
      </c>
      <c r="M5" s="42" t="s">
        <v>46</v>
      </c>
      <c r="N5" s="42" t="s">
        <v>47</v>
      </c>
      <c r="O5" s="42" t="s">
        <v>48</v>
      </c>
      <c r="P5" s="42"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90" t="s">
        <v>60</v>
      </c>
      <c r="I6" s="90" t="s">
        <v>60</v>
      </c>
      <c r="J6" s="90" t="s">
        <v>60</v>
      </c>
      <c r="K6" s="50" t="s">
        <v>60</v>
      </c>
      <c r="L6" s="51" t="s">
        <v>60</v>
      </c>
      <c r="M6" s="51" t="s">
        <v>60</v>
      </c>
      <c r="N6" s="51" t="s">
        <v>60</v>
      </c>
      <c r="O6" s="51" t="s">
        <v>60</v>
      </c>
      <c r="P6" s="51"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7" t="s">
        <v>60</v>
      </c>
      <c r="G7" s="128"/>
      <c r="H7" s="128"/>
      <c r="I7" s="128"/>
      <c r="J7" s="128"/>
      <c r="K7" s="129"/>
      <c r="L7" s="105" t="s">
        <v>60</v>
      </c>
      <c r="M7" s="106"/>
      <c r="N7" s="106"/>
      <c r="O7" s="106"/>
      <c r="P7" s="106"/>
      <c r="Q7" s="107"/>
      <c r="R7" s="60">
        <v>0.05</v>
      </c>
      <c r="S7" s="19"/>
      <c r="T7" s="80"/>
      <c r="U7" s="17"/>
      <c r="V7" s="65">
        <v>0</v>
      </c>
      <c r="W7" s="17"/>
      <c r="X7" s="66">
        <v>1</v>
      </c>
      <c r="Y7" s="65">
        <v>2</v>
      </c>
      <c r="Z7" s="65">
        <v>3</v>
      </c>
      <c r="AA7" s="67">
        <v>3</v>
      </c>
      <c r="AB7" s="19"/>
      <c r="AC7" s="68"/>
      <c r="AD7" s="69"/>
      <c r="AE7" s="69"/>
      <c r="AF7" s="69"/>
      <c r="AG7" s="69"/>
      <c r="AH7" s="69"/>
      <c r="AI7" s="19"/>
      <c r="AJ7" s="80"/>
      <c r="AK7" s="63" t="str">
        <f t="shared" ref="AK7:AK8" si="1">IF(AD7="","",AK$5)</f>
        <v/>
      </c>
      <c r="AL7" s="63" t="str">
        <f t="shared" ref="AL7:AL8" si="2">IF(AE7="","",AL$5)</f>
        <v/>
      </c>
      <c r="AM7" s="63" t="str">
        <f t="shared" ref="AM7:AM8" si="3">IF(AF7="","",AM$5)</f>
        <v/>
      </c>
      <c r="AN7" s="63" t="str">
        <f t="shared" ref="AN7:AN8" si="4">IF(AG7="","",AN$5)</f>
        <v/>
      </c>
      <c r="AO7" s="63" t="str">
        <f t="shared" ref="AO7:AO8" si="5">IF(AH7="","",AO$5)</f>
        <v/>
      </c>
      <c r="AP7" s="19"/>
      <c r="AQ7" s="80"/>
      <c r="AR7" s="74">
        <f t="shared" ref="AR7:AR8" si="6">SUM(AK7:AO7)</f>
        <v>0</v>
      </c>
      <c r="AS7" s="74">
        <f t="shared" ref="AS7:AS8" si="7">AR7*R7</f>
        <v>0</v>
      </c>
      <c r="AT7" s="47"/>
    </row>
    <row r="8" spans="1:46" ht="88.5" x14ac:dyDescent="0.75">
      <c r="A8" s="64">
        <v>3</v>
      </c>
      <c r="B8" s="51" t="s">
        <v>70</v>
      </c>
      <c r="C8" s="54" t="s">
        <v>69</v>
      </c>
      <c r="D8" s="55" t="s">
        <v>67</v>
      </c>
      <c r="E8" s="56" t="s">
        <v>75</v>
      </c>
      <c r="F8" s="124" t="s">
        <v>60</v>
      </c>
      <c r="G8" s="125"/>
      <c r="H8" s="126"/>
      <c r="I8" s="127" t="s">
        <v>60</v>
      </c>
      <c r="J8" s="128"/>
      <c r="K8" s="129"/>
      <c r="L8" s="105" t="s">
        <v>60</v>
      </c>
      <c r="M8" s="106"/>
      <c r="N8" s="107"/>
      <c r="O8" s="105" t="s">
        <v>60</v>
      </c>
      <c r="P8" s="106"/>
      <c r="Q8" s="107"/>
      <c r="R8" s="60">
        <v>0.05</v>
      </c>
      <c r="S8" s="19"/>
      <c r="T8" s="80"/>
      <c r="U8" s="17"/>
      <c r="V8" s="65">
        <v>0</v>
      </c>
      <c r="W8" s="17"/>
      <c r="X8" s="66">
        <v>1</v>
      </c>
      <c r="Y8" s="65">
        <v>2</v>
      </c>
      <c r="Z8" s="65">
        <v>3</v>
      </c>
      <c r="AA8" s="67">
        <v>3</v>
      </c>
      <c r="AB8" s="19"/>
      <c r="AC8" s="68"/>
      <c r="AD8" s="69"/>
      <c r="AE8" s="69"/>
      <c r="AF8" s="69"/>
      <c r="AG8" s="69"/>
      <c r="AH8" s="69"/>
      <c r="AI8" s="19"/>
      <c r="AJ8" s="80"/>
      <c r="AK8" s="63" t="str">
        <f t="shared" si="1"/>
        <v/>
      </c>
      <c r="AL8" s="63" t="str">
        <f t="shared" si="2"/>
        <v/>
      </c>
      <c r="AM8" s="63" t="str">
        <f t="shared" si="3"/>
        <v/>
      </c>
      <c r="AN8" s="63" t="str">
        <f t="shared" si="4"/>
        <v/>
      </c>
      <c r="AO8" s="63" t="str">
        <f t="shared" si="5"/>
        <v/>
      </c>
      <c r="AP8" s="19"/>
      <c r="AQ8" s="80"/>
      <c r="AR8" s="74">
        <f t="shared" si="6"/>
        <v>0</v>
      </c>
      <c r="AS8" s="74">
        <f t="shared" si="7"/>
        <v>0</v>
      </c>
      <c r="AT8" s="47"/>
    </row>
    <row r="9" spans="1:46" ht="145.5" customHeight="1" x14ac:dyDescent="0.75">
      <c r="A9" s="64">
        <v>4</v>
      </c>
      <c r="B9" s="51" t="s">
        <v>70</v>
      </c>
      <c r="C9" s="54" t="s">
        <v>62</v>
      </c>
      <c r="D9" s="55" t="s">
        <v>68</v>
      </c>
      <c r="E9" s="56" t="s">
        <v>73</v>
      </c>
      <c r="F9" s="90" t="s">
        <v>60</v>
      </c>
      <c r="G9" s="90" t="s">
        <v>60</v>
      </c>
      <c r="H9" s="90" t="s">
        <v>60</v>
      </c>
      <c r="I9" s="90" t="s">
        <v>60</v>
      </c>
      <c r="J9" s="90" t="s">
        <v>60</v>
      </c>
      <c r="K9" s="50" t="s">
        <v>60</v>
      </c>
      <c r="L9" s="51" t="s">
        <v>60</v>
      </c>
      <c r="M9" s="51" t="s">
        <v>60</v>
      </c>
      <c r="N9" s="51" t="s">
        <v>60</v>
      </c>
      <c r="O9" s="51" t="s">
        <v>60</v>
      </c>
      <c r="P9" s="51"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8">IF(AC9="","",AJ$5)</f>
        <v/>
      </c>
      <c r="AK9" s="63" t="str">
        <f>IF(AD9="","",AK$5)</f>
        <v/>
      </c>
      <c r="AL9" s="63" t="str">
        <f>IF(AE9="","",AL$5)</f>
        <v/>
      </c>
      <c r="AM9" s="63" t="str">
        <f>IF(AF9="","",AM$5)</f>
        <v/>
      </c>
      <c r="AN9" s="63" t="str">
        <f>IF(AG9="","",AN$5)</f>
        <v/>
      </c>
      <c r="AO9" s="63" t="str">
        <f>IF(AH9="","",AO$5)</f>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90" t="s">
        <v>60</v>
      </c>
      <c r="I10" s="90" t="s">
        <v>60</v>
      </c>
      <c r="J10" s="90" t="s">
        <v>60</v>
      </c>
      <c r="K10" s="50" t="s">
        <v>60</v>
      </c>
      <c r="L10" s="51" t="s">
        <v>60</v>
      </c>
      <c r="M10" s="51" t="s">
        <v>60</v>
      </c>
      <c r="N10" s="51" t="s">
        <v>60</v>
      </c>
      <c r="O10" s="51" t="s">
        <v>60</v>
      </c>
      <c r="P10" s="51"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9">IF(AD10="","",AK$5)</f>
        <v/>
      </c>
      <c r="AL10" s="63" t="str">
        <f t="shared" si="9"/>
        <v/>
      </c>
      <c r="AM10" s="63" t="str">
        <f t="shared" si="9"/>
        <v/>
      </c>
      <c r="AN10" s="63" t="str">
        <f>IF(AG10="","",AN$5)</f>
        <v/>
      </c>
      <c r="AO10" s="63" t="str">
        <f t="shared" si="9"/>
        <v/>
      </c>
      <c r="AP10" s="19"/>
      <c r="AQ10" s="73">
        <f>IF(AJ10=0.02,0.02,0)</f>
        <v>0</v>
      </c>
      <c r="AR10" s="74">
        <f>SUM(AK10:AO10)</f>
        <v>0</v>
      </c>
      <c r="AS10" s="74">
        <f>AR10*R10</f>
        <v>0</v>
      </c>
      <c r="AT10" s="47"/>
    </row>
    <row r="11" spans="1:46" ht="59" x14ac:dyDescent="0.75">
      <c r="A11" s="64">
        <v>6</v>
      </c>
      <c r="B11" s="57" t="s">
        <v>71</v>
      </c>
      <c r="C11" s="58" t="s">
        <v>64</v>
      </c>
      <c r="D11" s="62" t="s">
        <v>92</v>
      </c>
      <c r="E11" s="56" t="s">
        <v>73</v>
      </c>
      <c r="F11" s="90" t="s">
        <v>60</v>
      </c>
      <c r="G11" s="90" t="s">
        <v>60</v>
      </c>
      <c r="H11" s="90" t="s">
        <v>60</v>
      </c>
      <c r="I11" s="90" t="s">
        <v>60</v>
      </c>
      <c r="J11" s="90" t="s">
        <v>60</v>
      </c>
      <c r="K11" s="50" t="s">
        <v>60</v>
      </c>
      <c r="L11" s="51" t="s">
        <v>60</v>
      </c>
      <c r="M11" s="51" t="s">
        <v>60</v>
      </c>
      <c r="N11" s="51" t="s">
        <v>60</v>
      </c>
      <c r="O11" s="51" t="s">
        <v>60</v>
      </c>
      <c r="P11" s="51"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10">IF(AC11="","",AJ$5)</f>
        <v/>
      </c>
      <c r="AK11" s="63" t="str">
        <f t="shared" si="9"/>
        <v/>
      </c>
      <c r="AL11" s="63" t="str">
        <f t="shared" si="9"/>
        <v/>
      </c>
      <c r="AM11" s="63" t="str">
        <f t="shared" si="9"/>
        <v/>
      </c>
      <c r="AN11" s="63" t="str">
        <f t="shared" si="9"/>
        <v/>
      </c>
      <c r="AO11" s="63" t="str">
        <f t="shared" si="9"/>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90" t="s">
        <v>60</v>
      </c>
      <c r="I12" s="90" t="s">
        <v>60</v>
      </c>
      <c r="J12" s="90" t="s">
        <v>60</v>
      </c>
      <c r="K12" s="50" t="s">
        <v>60</v>
      </c>
      <c r="L12" s="51" t="s">
        <v>60</v>
      </c>
      <c r="M12" s="51" t="s">
        <v>60</v>
      </c>
      <c r="N12" s="51" t="s">
        <v>60</v>
      </c>
      <c r="O12" s="51" t="s">
        <v>60</v>
      </c>
      <c r="P12" s="51"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9"/>
        <v/>
      </c>
      <c r="AL12" s="63" t="str">
        <f t="shared" si="9"/>
        <v/>
      </c>
      <c r="AM12" s="63" t="str">
        <f t="shared" si="9"/>
        <v/>
      </c>
      <c r="AN12" s="63" t="str">
        <f t="shared" si="9"/>
        <v/>
      </c>
      <c r="AO12" s="63" t="str">
        <f t="shared" si="9"/>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6"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D96C9-008D-4567-BF1E-F046E70863B3}">
  <sheetPr>
    <tabColor theme="3"/>
    <pageSetUpPr fitToPage="1"/>
  </sheetPr>
  <dimension ref="A1:AT28"/>
  <sheetViews>
    <sheetView showGridLines="0" topLeftCell="B5" zoomScale="77" zoomScaleNormal="55" zoomScaleSheetLayoutView="80" zoomScalePageLayoutView="40" workbookViewId="0">
      <selection activeCell="C12" sqref="A5:R12"/>
    </sheetView>
  </sheetViews>
  <sheetFormatPr defaultColWidth="11.26953125" defaultRowHeight="13.5" x14ac:dyDescent="0.7"/>
  <cols>
    <col min="1" max="1" width="7.40625" style="47" bestFit="1" customWidth="1"/>
    <col min="2" max="2" width="21" style="9" customWidth="1"/>
    <col min="3" max="3" width="35.26953125" style="9" customWidth="1"/>
    <col min="4" max="4" width="97.54296875" style="9" customWidth="1"/>
    <col min="5" max="5" width="18" style="9" customWidth="1"/>
    <col min="6" max="17" width="3.26953125" style="9" customWidth="1"/>
    <col min="18" max="18" width="12.26953125" style="47" customWidth="1"/>
    <col min="19" max="19" width="3.26953125" style="9" customWidth="1"/>
    <col min="20" max="20" width="10.26953125" style="9" customWidth="1"/>
    <col min="21" max="21" width="3.26953125" style="9" customWidth="1"/>
    <col min="22" max="22" width="10.26953125" style="9" customWidth="1"/>
    <col min="23" max="23" width="3" style="11" customWidth="1"/>
    <col min="24" max="27" width="10.26953125" style="9" customWidth="1"/>
    <col min="28" max="28" width="3.26953125" style="9" customWidth="1"/>
    <col min="29" max="34" width="9.54296875" style="9" customWidth="1"/>
    <col min="35" max="35" width="3.26953125" style="9" customWidth="1"/>
    <col min="36" max="41" width="9.54296875" style="9" customWidth="1"/>
    <col min="42" max="42" width="3.26953125" style="9" customWidth="1"/>
    <col min="43" max="45" width="10.86328125" style="9" customWidth="1"/>
    <col min="46" max="16384" width="11.26953125" style="9"/>
  </cols>
  <sheetData>
    <row r="1" spans="1:46" ht="73.5" customHeight="1" thickBot="1" x14ac:dyDescent="0.85">
      <c r="A1" s="102" t="s">
        <v>2</v>
      </c>
      <c r="B1" s="103"/>
      <c r="C1" s="103"/>
      <c r="D1" s="103"/>
      <c r="E1" s="103"/>
      <c r="F1" s="103"/>
      <c r="G1" s="103"/>
      <c r="H1" s="103"/>
      <c r="I1" s="103"/>
      <c r="J1" s="103"/>
      <c r="K1" s="103"/>
      <c r="L1" s="103"/>
      <c r="M1" s="103"/>
      <c r="N1" s="103"/>
      <c r="O1" s="103"/>
      <c r="P1" s="103"/>
      <c r="Q1" s="103"/>
      <c r="R1" s="104"/>
      <c r="S1" s="76"/>
      <c r="T1" s="101"/>
      <c r="U1" s="101"/>
      <c r="V1" s="101"/>
      <c r="W1" s="101"/>
      <c r="X1" s="101"/>
      <c r="Y1" s="101"/>
      <c r="Z1" s="7"/>
      <c r="AA1" s="7"/>
      <c r="AB1" s="7"/>
      <c r="AC1" s="7"/>
      <c r="AD1" s="7"/>
      <c r="AE1" s="7"/>
      <c r="AF1" s="7"/>
      <c r="AG1" s="7"/>
      <c r="AH1" s="7"/>
      <c r="AI1" s="7"/>
      <c r="AJ1" s="7"/>
      <c r="AK1" s="7"/>
      <c r="AL1" s="7"/>
      <c r="AM1" s="7"/>
      <c r="AN1" s="7"/>
      <c r="AO1" s="7"/>
      <c r="AP1" s="7"/>
      <c r="AQ1" s="7"/>
      <c r="AR1" s="7"/>
      <c r="AS1" s="8"/>
    </row>
    <row r="2" spans="1:46" ht="26.25" customHeight="1" thickBot="1" x14ac:dyDescent="0.85"/>
    <row r="3" spans="1:46" ht="51.75" customHeight="1" thickBot="1" x14ac:dyDescent="0.85">
      <c r="E3" s="108" t="s">
        <v>72</v>
      </c>
      <c r="F3" s="109"/>
      <c r="G3" s="109"/>
      <c r="H3" s="109"/>
      <c r="I3" s="109"/>
      <c r="J3" s="109"/>
      <c r="K3" s="109"/>
      <c r="L3" s="109"/>
      <c r="M3" s="109"/>
      <c r="N3" s="109"/>
      <c r="O3" s="109"/>
      <c r="P3" s="109"/>
      <c r="Q3" s="110"/>
      <c r="T3" s="111" t="s">
        <v>31</v>
      </c>
      <c r="U3" s="112"/>
      <c r="V3" s="112"/>
      <c r="W3" s="112"/>
      <c r="X3" s="112"/>
      <c r="Y3" s="112"/>
      <c r="Z3" s="112"/>
      <c r="AA3" s="113"/>
      <c r="AC3" s="111" t="s">
        <v>30</v>
      </c>
      <c r="AD3" s="112"/>
      <c r="AE3" s="112"/>
      <c r="AF3" s="112"/>
      <c r="AG3" s="112"/>
      <c r="AH3" s="113"/>
      <c r="AQ3" s="117" t="s">
        <v>76</v>
      </c>
      <c r="AR3" s="118"/>
      <c r="AS3" s="79"/>
    </row>
    <row r="4" spans="1:46" ht="58.5" customHeight="1" x14ac:dyDescent="0.75">
      <c r="C4" s="14"/>
      <c r="D4" s="14"/>
      <c r="E4" s="14"/>
      <c r="F4" s="14"/>
      <c r="G4" s="14"/>
      <c r="H4" s="14"/>
      <c r="I4" s="14"/>
      <c r="J4" s="14"/>
      <c r="K4" s="14"/>
      <c r="L4" s="14"/>
      <c r="M4" s="14"/>
      <c r="N4" s="14"/>
      <c r="O4" s="14"/>
      <c r="P4" s="14"/>
      <c r="Q4" s="14"/>
      <c r="R4" s="30"/>
      <c r="S4" s="18"/>
      <c r="T4" s="77" t="s">
        <v>8</v>
      </c>
      <c r="U4" s="17"/>
      <c r="V4" s="78" t="s">
        <v>32</v>
      </c>
      <c r="W4" s="17"/>
      <c r="X4" s="115" t="s">
        <v>33</v>
      </c>
      <c r="Y4" s="115"/>
      <c r="Z4" s="115"/>
      <c r="AA4" s="115"/>
      <c r="AB4" s="18"/>
      <c r="AC4" s="116" t="s">
        <v>34</v>
      </c>
      <c r="AD4" s="116"/>
      <c r="AE4" s="116"/>
      <c r="AF4" s="116"/>
      <c r="AG4" s="116"/>
      <c r="AH4" s="116"/>
      <c r="AI4" s="19"/>
      <c r="AJ4" s="114" t="s">
        <v>82</v>
      </c>
      <c r="AK4" s="114"/>
      <c r="AL4" s="114"/>
      <c r="AM4" s="114"/>
      <c r="AN4" s="114"/>
      <c r="AO4" s="114"/>
      <c r="AP4" s="19"/>
      <c r="AQ4" s="119" t="s">
        <v>77</v>
      </c>
      <c r="AR4" s="120"/>
      <c r="AS4" s="121"/>
    </row>
    <row r="5" spans="1:46" ht="41.25" customHeight="1" x14ac:dyDescent="0.7">
      <c r="A5" s="48" t="s">
        <v>35</v>
      </c>
      <c r="B5" s="48" t="s">
        <v>36</v>
      </c>
      <c r="C5" s="49" t="s">
        <v>37</v>
      </c>
      <c r="D5" s="49" t="s">
        <v>38</v>
      </c>
      <c r="E5" s="49" t="s">
        <v>39</v>
      </c>
      <c r="F5" s="88" t="s">
        <v>40</v>
      </c>
      <c r="G5" s="89" t="s">
        <v>41</v>
      </c>
      <c r="H5" s="89" t="s">
        <v>42</v>
      </c>
      <c r="I5" s="89" t="s">
        <v>43</v>
      </c>
      <c r="J5" s="89" t="s">
        <v>13</v>
      </c>
      <c r="K5" s="89" t="s">
        <v>44</v>
      </c>
      <c r="L5" s="91" t="s">
        <v>45</v>
      </c>
      <c r="M5" s="42" t="s">
        <v>46</v>
      </c>
      <c r="N5" s="42" t="s">
        <v>47</v>
      </c>
      <c r="O5" s="42" t="s">
        <v>48</v>
      </c>
      <c r="P5" s="42" t="s">
        <v>49</v>
      </c>
      <c r="Q5" s="42" t="s">
        <v>50</v>
      </c>
      <c r="R5" s="21" t="s">
        <v>51</v>
      </c>
      <c r="S5" s="19"/>
      <c r="T5" s="22" t="s">
        <v>52</v>
      </c>
      <c r="U5" s="23"/>
      <c r="V5" s="24" t="s">
        <v>53</v>
      </c>
      <c r="W5" s="23"/>
      <c r="X5" s="25" t="s">
        <v>54</v>
      </c>
      <c r="Y5" s="26" t="s">
        <v>55</v>
      </c>
      <c r="Z5" s="27" t="s">
        <v>56</v>
      </c>
      <c r="AA5" s="28" t="s">
        <v>57</v>
      </c>
      <c r="AB5" s="19"/>
      <c r="AC5" s="22" t="s">
        <v>52</v>
      </c>
      <c r="AD5" s="24" t="s">
        <v>53</v>
      </c>
      <c r="AE5" s="25" t="s">
        <v>54</v>
      </c>
      <c r="AF5" s="26" t="s">
        <v>55</v>
      </c>
      <c r="AG5" s="27" t="s">
        <v>56</v>
      </c>
      <c r="AH5" s="28" t="s">
        <v>57</v>
      </c>
      <c r="AI5" s="19"/>
      <c r="AJ5" s="22">
        <v>0.02</v>
      </c>
      <c r="AK5" s="29">
        <v>0</v>
      </c>
      <c r="AL5" s="25">
        <v>-0.02</v>
      </c>
      <c r="AM5" s="26">
        <v>-0.05</v>
      </c>
      <c r="AN5" s="27">
        <v>-0.1</v>
      </c>
      <c r="AO5" s="28">
        <v>-0.15</v>
      </c>
      <c r="AP5" s="19"/>
      <c r="AQ5" s="75" t="s">
        <v>8</v>
      </c>
      <c r="AR5" s="83" t="s">
        <v>33</v>
      </c>
      <c r="AS5" s="84" t="s">
        <v>58</v>
      </c>
    </row>
    <row r="6" spans="1:46" ht="147.5" x14ac:dyDescent="0.75">
      <c r="A6" s="64">
        <v>1</v>
      </c>
      <c r="B6" s="51" t="s">
        <v>70</v>
      </c>
      <c r="C6" s="54" t="s">
        <v>59</v>
      </c>
      <c r="D6" s="55" t="s">
        <v>89</v>
      </c>
      <c r="E6" s="56" t="s">
        <v>73</v>
      </c>
      <c r="F6" s="90" t="s">
        <v>60</v>
      </c>
      <c r="G6" s="90" t="s">
        <v>60</v>
      </c>
      <c r="H6" s="90" t="s">
        <v>60</v>
      </c>
      <c r="I6" s="90" t="s">
        <v>60</v>
      </c>
      <c r="J6" s="90" t="s">
        <v>60</v>
      </c>
      <c r="K6" s="90" t="s">
        <v>60</v>
      </c>
      <c r="L6" s="50" t="s">
        <v>60</v>
      </c>
      <c r="M6" s="51" t="s">
        <v>60</v>
      </c>
      <c r="N6" s="51" t="s">
        <v>60</v>
      </c>
      <c r="O6" s="51" t="s">
        <v>60</v>
      </c>
      <c r="P6" s="51" t="s">
        <v>60</v>
      </c>
      <c r="Q6" s="51" t="s">
        <v>60</v>
      </c>
      <c r="R6" s="60">
        <v>0.1</v>
      </c>
      <c r="S6" s="19"/>
      <c r="T6" s="65">
        <v>0</v>
      </c>
      <c r="U6" s="17"/>
      <c r="V6" s="66">
        <v>1</v>
      </c>
      <c r="W6" s="17"/>
      <c r="X6" s="65">
        <v>2</v>
      </c>
      <c r="Y6" s="65">
        <v>3</v>
      </c>
      <c r="Z6" s="65">
        <v>4</v>
      </c>
      <c r="AA6" s="67">
        <v>4</v>
      </c>
      <c r="AB6" s="19"/>
      <c r="AC6" s="68"/>
      <c r="AD6" s="69"/>
      <c r="AE6" s="69"/>
      <c r="AF6" s="69"/>
      <c r="AG6" s="69"/>
      <c r="AH6" s="69"/>
      <c r="AI6" s="19"/>
      <c r="AJ6" s="63" t="str">
        <f>IF(AC6="","",AJ$5)</f>
        <v/>
      </c>
      <c r="AK6" s="63" t="str">
        <f t="shared" ref="AK6:AO6" si="0">IF(AD6="","",AK$5)</f>
        <v/>
      </c>
      <c r="AL6" s="63" t="str">
        <f t="shared" si="0"/>
        <v/>
      </c>
      <c r="AM6" s="63" t="str">
        <f t="shared" si="0"/>
        <v/>
      </c>
      <c r="AN6" s="63" t="str">
        <f t="shared" si="0"/>
        <v/>
      </c>
      <c r="AO6" s="63" t="str">
        <f t="shared" si="0"/>
        <v/>
      </c>
      <c r="AP6" s="19"/>
      <c r="AQ6" s="73">
        <f>IF(AJ6=0.02,0.02,0)</f>
        <v>0</v>
      </c>
      <c r="AR6" s="74">
        <f>SUM(AK6:AO6)</f>
        <v>0</v>
      </c>
      <c r="AS6" s="74">
        <f>AR6*R6</f>
        <v>0</v>
      </c>
      <c r="AT6" s="47"/>
    </row>
    <row r="7" spans="1:46" ht="103.25" x14ac:dyDescent="0.75">
      <c r="A7" s="64">
        <v>2</v>
      </c>
      <c r="B7" s="51" t="s">
        <v>70</v>
      </c>
      <c r="C7" s="54" t="s">
        <v>61</v>
      </c>
      <c r="D7" s="55" t="s">
        <v>66</v>
      </c>
      <c r="E7" s="56" t="s">
        <v>74</v>
      </c>
      <c r="F7" s="124" t="s">
        <v>60</v>
      </c>
      <c r="G7" s="125"/>
      <c r="H7" s="125"/>
      <c r="I7" s="125"/>
      <c r="J7" s="125"/>
      <c r="K7" s="126"/>
      <c r="L7" s="105" t="s">
        <v>60</v>
      </c>
      <c r="M7" s="106"/>
      <c r="N7" s="106"/>
      <c r="O7" s="106"/>
      <c r="P7" s="106"/>
      <c r="Q7" s="107"/>
      <c r="R7" s="60">
        <v>0.05</v>
      </c>
      <c r="S7" s="19"/>
      <c r="T7" s="80"/>
      <c r="U7" s="17"/>
      <c r="V7" s="65">
        <v>0</v>
      </c>
      <c r="W7" s="17"/>
      <c r="X7" s="66">
        <v>1</v>
      </c>
      <c r="Y7" s="65">
        <v>2</v>
      </c>
      <c r="Z7" s="65">
        <v>3</v>
      </c>
      <c r="AA7" s="67">
        <v>3</v>
      </c>
      <c r="AB7" s="19"/>
      <c r="AC7" s="86"/>
      <c r="AD7" s="87"/>
      <c r="AE7" s="87"/>
      <c r="AF7" s="87"/>
      <c r="AG7" s="87"/>
      <c r="AH7" s="87"/>
      <c r="AI7" s="19"/>
      <c r="AJ7" s="80"/>
      <c r="AK7" s="81" t="str">
        <f t="shared" ref="AK7:AO9" si="1">IF(AD7="","",AK$5)</f>
        <v/>
      </c>
      <c r="AL7" s="81" t="str">
        <f t="shared" si="1"/>
        <v/>
      </c>
      <c r="AM7" s="81" t="str">
        <f t="shared" si="1"/>
        <v/>
      </c>
      <c r="AN7" s="81" t="str">
        <f t="shared" si="1"/>
        <v/>
      </c>
      <c r="AO7" s="81" t="str">
        <f t="shared" si="1"/>
        <v/>
      </c>
      <c r="AP7" s="19"/>
      <c r="AQ7" s="80"/>
      <c r="AR7" s="82"/>
      <c r="AS7" s="82"/>
      <c r="AT7" s="47"/>
    </row>
    <row r="8" spans="1:46" ht="88.5" x14ac:dyDescent="0.75">
      <c r="A8" s="64">
        <v>3</v>
      </c>
      <c r="B8" s="51" t="s">
        <v>70</v>
      </c>
      <c r="C8" s="54" t="s">
        <v>69</v>
      </c>
      <c r="D8" s="55" t="s">
        <v>67</v>
      </c>
      <c r="E8" s="56" t="s">
        <v>75</v>
      </c>
      <c r="F8" s="124" t="s">
        <v>60</v>
      </c>
      <c r="G8" s="125"/>
      <c r="H8" s="126"/>
      <c r="I8" s="124" t="s">
        <v>60</v>
      </c>
      <c r="J8" s="125"/>
      <c r="K8" s="126"/>
      <c r="L8" s="105" t="s">
        <v>60</v>
      </c>
      <c r="M8" s="106"/>
      <c r="N8" s="107"/>
      <c r="O8" s="105" t="s">
        <v>60</v>
      </c>
      <c r="P8" s="106"/>
      <c r="Q8" s="107"/>
      <c r="R8" s="60">
        <v>0.05</v>
      </c>
      <c r="S8" s="19"/>
      <c r="T8" s="80"/>
      <c r="U8" s="17"/>
      <c r="V8" s="65">
        <v>0</v>
      </c>
      <c r="W8" s="17"/>
      <c r="X8" s="66">
        <v>1</v>
      </c>
      <c r="Y8" s="65">
        <v>2</v>
      </c>
      <c r="Z8" s="65">
        <v>3</v>
      </c>
      <c r="AA8" s="67">
        <v>3</v>
      </c>
      <c r="AB8" s="19"/>
      <c r="AC8" s="86"/>
      <c r="AD8" s="87"/>
      <c r="AE8" s="87"/>
      <c r="AF8" s="87"/>
      <c r="AG8" s="87"/>
      <c r="AH8" s="87"/>
      <c r="AI8" s="19"/>
      <c r="AJ8" s="80"/>
      <c r="AK8" s="81" t="str">
        <f t="shared" si="1"/>
        <v/>
      </c>
      <c r="AL8" s="81" t="str">
        <f t="shared" si="1"/>
        <v/>
      </c>
      <c r="AM8" s="81" t="str">
        <f t="shared" si="1"/>
        <v/>
      </c>
      <c r="AN8" s="81" t="str">
        <f t="shared" si="1"/>
        <v/>
      </c>
      <c r="AO8" s="81" t="str">
        <f t="shared" si="1"/>
        <v/>
      </c>
      <c r="AP8" s="19"/>
      <c r="AQ8" s="80"/>
      <c r="AR8" s="82"/>
      <c r="AS8" s="82"/>
      <c r="AT8" s="47"/>
    </row>
    <row r="9" spans="1:46" ht="145.5" customHeight="1" x14ac:dyDescent="0.75">
      <c r="A9" s="64">
        <v>4</v>
      </c>
      <c r="B9" s="51" t="s">
        <v>70</v>
      </c>
      <c r="C9" s="54" t="s">
        <v>62</v>
      </c>
      <c r="D9" s="55" t="s">
        <v>68</v>
      </c>
      <c r="E9" s="56" t="s">
        <v>73</v>
      </c>
      <c r="F9" s="90" t="s">
        <v>60</v>
      </c>
      <c r="G9" s="90" t="s">
        <v>60</v>
      </c>
      <c r="H9" s="90" t="s">
        <v>60</v>
      </c>
      <c r="I9" s="90" t="s">
        <v>60</v>
      </c>
      <c r="J9" s="90" t="s">
        <v>60</v>
      </c>
      <c r="K9" s="90" t="s">
        <v>60</v>
      </c>
      <c r="L9" s="50" t="s">
        <v>60</v>
      </c>
      <c r="M9" s="51" t="s">
        <v>60</v>
      </c>
      <c r="N9" s="51" t="s">
        <v>60</v>
      </c>
      <c r="O9" s="51" t="s">
        <v>60</v>
      </c>
      <c r="P9" s="51" t="s">
        <v>60</v>
      </c>
      <c r="Q9" s="51" t="s">
        <v>60</v>
      </c>
      <c r="R9" s="60">
        <v>0.1</v>
      </c>
      <c r="S9" s="19"/>
      <c r="T9" s="65">
        <v>0</v>
      </c>
      <c r="U9" s="17"/>
      <c r="V9" s="66">
        <v>1</v>
      </c>
      <c r="W9" s="17"/>
      <c r="X9" s="65">
        <v>2</v>
      </c>
      <c r="Y9" s="65">
        <v>3</v>
      </c>
      <c r="Z9" s="65">
        <v>4</v>
      </c>
      <c r="AA9" s="67">
        <v>4</v>
      </c>
      <c r="AB9" s="19"/>
      <c r="AC9" s="68"/>
      <c r="AD9" s="69"/>
      <c r="AE9" s="69"/>
      <c r="AF9" s="69"/>
      <c r="AG9" s="69"/>
      <c r="AH9" s="69"/>
      <c r="AI9" s="19"/>
      <c r="AJ9" s="63" t="str">
        <f t="shared" ref="AJ9" si="2">IF(AC9="","",AJ$5)</f>
        <v/>
      </c>
      <c r="AK9" s="63" t="str">
        <f t="shared" si="1"/>
        <v/>
      </c>
      <c r="AL9" s="63" t="str">
        <f t="shared" si="1"/>
        <v/>
      </c>
      <c r="AM9" s="63" t="str">
        <f t="shared" si="1"/>
        <v/>
      </c>
      <c r="AN9" s="63" t="str">
        <f t="shared" si="1"/>
        <v/>
      </c>
      <c r="AO9" s="63" t="str">
        <f t="shared" si="1"/>
        <v/>
      </c>
      <c r="AP9" s="19"/>
      <c r="AQ9" s="73">
        <f>IF(AJ9=0.02,0.02,0)</f>
        <v>0</v>
      </c>
      <c r="AR9" s="74">
        <f>SUM(AK9:AO9)</f>
        <v>0</v>
      </c>
      <c r="AS9" s="74">
        <f>AR9*R9</f>
        <v>0</v>
      </c>
      <c r="AT9" s="47"/>
    </row>
    <row r="10" spans="1:46" ht="206.5" x14ac:dyDescent="0.75">
      <c r="A10" s="64">
        <v>5</v>
      </c>
      <c r="B10" s="57" t="s">
        <v>71</v>
      </c>
      <c r="C10" s="58" t="s">
        <v>63</v>
      </c>
      <c r="D10" s="59" t="s">
        <v>90</v>
      </c>
      <c r="E10" s="56" t="s">
        <v>73</v>
      </c>
      <c r="F10" s="90" t="s">
        <v>60</v>
      </c>
      <c r="G10" s="90" t="s">
        <v>60</v>
      </c>
      <c r="H10" s="90" t="s">
        <v>60</v>
      </c>
      <c r="I10" s="90" t="s">
        <v>60</v>
      </c>
      <c r="J10" s="90" t="s">
        <v>60</v>
      </c>
      <c r="K10" s="90" t="s">
        <v>60</v>
      </c>
      <c r="L10" s="50" t="s">
        <v>60</v>
      </c>
      <c r="M10" s="51" t="s">
        <v>60</v>
      </c>
      <c r="N10" s="51" t="s">
        <v>60</v>
      </c>
      <c r="O10" s="51" t="s">
        <v>60</v>
      </c>
      <c r="P10" s="51" t="s">
        <v>60</v>
      </c>
      <c r="Q10" s="51" t="s">
        <v>60</v>
      </c>
      <c r="R10" s="60">
        <v>0.3</v>
      </c>
      <c r="S10" s="19"/>
      <c r="T10" s="65">
        <v>0</v>
      </c>
      <c r="U10" s="17"/>
      <c r="V10" s="66">
        <v>1</v>
      </c>
      <c r="W10" s="17"/>
      <c r="X10" s="65">
        <v>2</v>
      </c>
      <c r="Y10" s="65">
        <v>3</v>
      </c>
      <c r="Z10" s="65">
        <v>4</v>
      </c>
      <c r="AA10" s="67">
        <v>4</v>
      </c>
      <c r="AB10" s="19"/>
      <c r="AC10" s="68"/>
      <c r="AD10" s="69"/>
      <c r="AE10" s="69"/>
      <c r="AF10" s="69"/>
      <c r="AG10" s="69"/>
      <c r="AH10" s="69"/>
      <c r="AI10" s="19"/>
      <c r="AJ10" s="63" t="str">
        <f>IF(AC10="","",AJ$5)</f>
        <v/>
      </c>
      <c r="AK10" s="63" t="str">
        <f t="shared" ref="AK10:AO12" si="3">IF(AD10="","",AK$5)</f>
        <v/>
      </c>
      <c r="AL10" s="63" t="str">
        <f t="shared" si="3"/>
        <v/>
      </c>
      <c r="AM10" s="63" t="str">
        <f t="shared" si="3"/>
        <v/>
      </c>
      <c r="AN10" s="63" t="str">
        <f>IF(AG10="","",AN$5)</f>
        <v/>
      </c>
      <c r="AO10" s="63" t="str">
        <f t="shared" si="3"/>
        <v/>
      </c>
      <c r="AP10" s="19"/>
      <c r="AQ10" s="73">
        <f>IF(AJ10=0.02,0.02,0)</f>
        <v>0</v>
      </c>
      <c r="AR10" s="74">
        <f>SUM(AK10:AO10)</f>
        <v>0</v>
      </c>
      <c r="AS10" s="74">
        <f>AR10*R10</f>
        <v>0</v>
      </c>
      <c r="AT10" s="47"/>
    </row>
    <row r="11" spans="1:46" ht="73.75" x14ac:dyDescent="0.75">
      <c r="A11" s="64">
        <v>6</v>
      </c>
      <c r="B11" s="57" t="s">
        <v>71</v>
      </c>
      <c r="C11" s="58" t="s">
        <v>64</v>
      </c>
      <c r="D11" s="62" t="s">
        <v>91</v>
      </c>
      <c r="E11" s="56" t="s">
        <v>73</v>
      </c>
      <c r="F11" s="90" t="s">
        <v>60</v>
      </c>
      <c r="G11" s="90" t="s">
        <v>60</v>
      </c>
      <c r="H11" s="90" t="s">
        <v>60</v>
      </c>
      <c r="I11" s="90" t="s">
        <v>60</v>
      </c>
      <c r="J11" s="90" t="s">
        <v>60</v>
      </c>
      <c r="K11" s="90" t="s">
        <v>60</v>
      </c>
      <c r="L11" s="50" t="s">
        <v>60</v>
      </c>
      <c r="M11" s="51" t="s">
        <v>60</v>
      </c>
      <c r="N11" s="51" t="s">
        <v>60</v>
      </c>
      <c r="O11" s="51" t="s">
        <v>60</v>
      </c>
      <c r="P11" s="51" t="s">
        <v>60</v>
      </c>
      <c r="Q11" s="51" t="s">
        <v>60</v>
      </c>
      <c r="R11" s="60">
        <v>0.3</v>
      </c>
      <c r="S11" s="19"/>
      <c r="T11" s="65">
        <v>0</v>
      </c>
      <c r="U11" s="17"/>
      <c r="V11" s="66">
        <v>1</v>
      </c>
      <c r="W11" s="17"/>
      <c r="X11" s="65">
        <v>2</v>
      </c>
      <c r="Y11" s="65">
        <v>3</v>
      </c>
      <c r="Z11" s="65">
        <v>4</v>
      </c>
      <c r="AA11" s="67">
        <v>4</v>
      </c>
      <c r="AB11" s="19"/>
      <c r="AC11" s="68"/>
      <c r="AD11" s="69"/>
      <c r="AE11" s="69"/>
      <c r="AF11" s="69"/>
      <c r="AG11" s="69"/>
      <c r="AH11" s="69"/>
      <c r="AI11" s="19"/>
      <c r="AJ11" s="63" t="str">
        <f t="shared" ref="AJ11" si="4">IF(AC11="","",AJ$5)</f>
        <v/>
      </c>
      <c r="AK11" s="63" t="str">
        <f t="shared" si="3"/>
        <v/>
      </c>
      <c r="AL11" s="63" t="str">
        <f t="shared" si="3"/>
        <v/>
      </c>
      <c r="AM11" s="63" t="str">
        <f t="shared" si="3"/>
        <v/>
      </c>
      <c r="AN11" s="63" t="str">
        <f t="shared" si="3"/>
        <v/>
      </c>
      <c r="AO11" s="63" t="str">
        <f t="shared" si="3"/>
        <v/>
      </c>
      <c r="AP11" s="19"/>
      <c r="AQ11" s="73">
        <f>IF(AJ11=0.02,0.02,0)</f>
        <v>0</v>
      </c>
      <c r="AR11" s="74">
        <f>SUM(AK11:AO11)</f>
        <v>0</v>
      </c>
      <c r="AS11" s="74">
        <f>AR11*R11</f>
        <v>0</v>
      </c>
      <c r="AT11" s="47"/>
    </row>
    <row r="12" spans="1:46" ht="280.25" x14ac:dyDescent="0.75">
      <c r="A12" s="64">
        <v>7</v>
      </c>
      <c r="B12" s="51" t="s">
        <v>70</v>
      </c>
      <c r="C12" s="58" t="s">
        <v>65</v>
      </c>
      <c r="D12" s="59" t="s">
        <v>94</v>
      </c>
      <c r="E12" s="56" t="s">
        <v>73</v>
      </c>
      <c r="F12" s="90" t="s">
        <v>60</v>
      </c>
      <c r="G12" s="90" t="s">
        <v>60</v>
      </c>
      <c r="H12" s="90" t="s">
        <v>60</v>
      </c>
      <c r="I12" s="90" t="s">
        <v>60</v>
      </c>
      <c r="J12" s="90" t="s">
        <v>60</v>
      </c>
      <c r="K12" s="90" t="s">
        <v>60</v>
      </c>
      <c r="L12" s="50" t="s">
        <v>60</v>
      </c>
      <c r="M12" s="51" t="s">
        <v>60</v>
      </c>
      <c r="N12" s="51" t="s">
        <v>60</v>
      </c>
      <c r="O12" s="51" t="s">
        <v>60</v>
      </c>
      <c r="P12" s="51" t="s">
        <v>60</v>
      </c>
      <c r="Q12" s="51" t="s">
        <v>60</v>
      </c>
      <c r="R12" s="60">
        <v>0.1</v>
      </c>
      <c r="S12" s="19"/>
      <c r="T12" s="80"/>
      <c r="U12" s="17"/>
      <c r="V12" s="65">
        <v>5</v>
      </c>
      <c r="W12" s="17"/>
      <c r="X12" s="65">
        <v>6</v>
      </c>
      <c r="Y12" s="65">
        <v>7</v>
      </c>
      <c r="Z12" s="65">
        <v>8</v>
      </c>
      <c r="AA12" s="67">
        <v>8</v>
      </c>
      <c r="AB12" s="19"/>
      <c r="AC12" s="68"/>
      <c r="AD12" s="69"/>
      <c r="AE12" s="69"/>
      <c r="AF12" s="69"/>
      <c r="AG12" s="69"/>
      <c r="AH12" s="69"/>
      <c r="AI12" s="19"/>
      <c r="AJ12" s="80"/>
      <c r="AK12" s="63" t="str">
        <f t="shared" si="3"/>
        <v/>
      </c>
      <c r="AL12" s="63" t="str">
        <f t="shared" si="3"/>
        <v/>
      </c>
      <c r="AM12" s="63" t="str">
        <f t="shared" si="3"/>
        <v/>
      </c>
      <c r="AN12" s="63" t="str">
        <f t="shared" si="3"/>
        <v/>
      </c>
      <c r="AO12" s="63" t="str">
        <f t="shared" si="3"/>
        <v/>
      </c>
      <c r="AP12" s="19"/>
      <c r="AQ12" s="80"/>
      <c r="AR12" s="74">
        <f>SUM(AK12:AO12)</f>
        <v>0</v>
      </c>
      <c r="AS12" s="74">
        <f>AR12*R12</f>
        <v>0</v>
      </c>
      <c r="AT12" s="47"/>
    </row>
    <row r="14" spans="1:46" ht="14.75" x14ac:dyDescent="0.7">
      <c r="R14" s="70">
        <f>SUM(R6:R12)</f>
        <v>1.0000000000000002</v>
      </c>
      <c r="AQ14" s="71">
        <f>IF(AND(SUM(AQ6:AQ12)=0.08,SUM(AR6,AR9:AR11)=0,SUM(AR7:AR8,AR12)&gt;=(-0.02)),0.02,0)</f>
        <v>0</v>
      </c>
      <c r="AR14" s="72"/>
      <c r="AS14" s="71">
        <f>IF(SUM(AS6:AS12)&lt;-0.05,-0.05,SUM(AS6:AS12))</f>
        <v>0</v>
      </c>
    </row>
    <row r="15" spans="1:46" x14ac:dyDescent="0.7">
      <c r="AQ15" s="46"/>
      <c r="AR15" s="46"/>
      <c r="AS15" s="46"/>
    </row>
    <row r="16" spans="1:46" ht="40.5" x14ac:dyDescent="0.7">
      <c r="AJ16" s="122" t="s">
        <v>81</v>
      </c>
      <c r="AK16" s="122"/>
      <c r="AL16" s="122"/>
      <c r="AM16" s="85" t="s">
        <v>80</v>
      </c>
      <c r="AN16" s="85" t="s">
        <v>78</v>
      </c>
      <c r="AO16" s="85" t="s">
        <v>79</v>
      </c>
      <c r="AT16" s="11"/>
    </row>
    <row r="17" spans="36:46" ht="14.75" x14ac:dyDescent="0.7">
      <c r="AJ17" s="123" t="s">
        <v>0</v>
      </c>
      <c r="AK17" s="123"/>
      <c r="AL17" s="123"/>
      <c r="AM17" s="16" t="s">
        <v>8</v>
      </c>
      <c r="AN17" s="32">
        <f>AQ14</f>
        <v>0</v>
      </c>
      <c r="AO17" s="33">
        <f>AN17*$AS$3</f>
        <v>0</v>
      </c>
      <c r="AQ17" s="47"/>
      <c r="AR17" s="47"/>
      <c r="AS17" s="47"/>
      <c r="AT17" s="11"/>
    </row>
    <row r="18" spans="36:46" ht="14.75" x14ac:dyDescent="0.7">
      <c r="AJ18" s="123"/>
      <c r="AK18" s="123"/>
      <c r="AL18" s="123"/>
      <c r="AM18" s="38" t="s">
        <v>33</v>
      </c>
      <c r="AN18" s="32">
        <f>AS14</f>
        <v>0</v>
      </c>
      <c r="AO18" s="33">
        <f>AN18*$AS$3</f>
        <v>0</v>
      </c>
    </row>
    <row r="21" spans="36:46" ht="12" customHeight="1" x14ac:dyDescent="0.7"/>
    <row r="24" spans="36:46" ht="21" customHeight="1" x14ac:dyDescent="0.7"/>
    <row r="26" spans="36:46" ht="21" customHeight="1" x14ac:dyDescent="0.7"/>
    <row r="28" spans="36:46" ht="21" customHeight="1" x14ac:dyDescent="0.7"/>
  </sheetData>
  <mergeCells count="18">
    <mergeCell ref="F8:H8"/>
    <mergeCell ref="I8:K8"/>
    <mergeCell ref="L8:N8"/>
    <mergeCell ref="O8:Q8"/>
    <mergeCell ref="AJ16:AL16"/>
    <mergeCell ref="AJ17:AL18"/>
    <mergeCell ref="X4:AA4"/>
    <mergeCell ref="AC4:AH4"/>
    <mergeCell ref="AJ4:AO4"/>
    <mergeCell ref="AQ4:AS4"/>
    <mergeCell ref="AC3:AH3"/>
    <mergeCell ref="AQ3:AR3"/>
    <mergeCell ref="F7:K7"/>
    <mergeCell ref="L7:Q7"/>
    <mergeCell ref="A1:R1"/>
    <mergeCell ref="T1:Y1"/>
    <mergeCell ref="E3:Q3"/>
    <mergeCell ref="T3:AA3"/>
  </mergeCells>
  <conditionalFormatting sqref="AD6:AH12">
    <cfRule type="cellIs" dxfId="5" priority="1" operator="equal">
      <formula>"x"</formula>
    </cfRule>
  </conditionalFormatting>
  <pageMargins left="0.31496062992125984" right="0.31496062992125984" top="0.59055118110236227" bottom="0.59055118110236227" header="0.31496062992125984" footer="0.31496062992125984"/>
  <pageSetup paperSize="9" scale="32" orientation="landscape" r:id="rId1"/>
  <headerFooter alignWithMargins="0">
    <oddHeader>&amp;CESM Soft Services
Key Performance Indicators&amp;R&amp;"Calibri,Standard"&amp;10&amp;K000000Internal Use&amp;1#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5ac8131-6f28-437f-bb89-657faef636c8" xsi:nil="true"/>
    <SharedWithUsers xmlns="15ac8131-6f28-437f-bb89-657faef636c8">
      <UserInfo>
        <DisplayName/>
        <AccountId xsi:nil="true"/>
        <AccountType/>
      </UserInfo>
    </SharedWithUsers>
    <lcf76f155ced4ddcb4097134ff3c332f xmlns="a153af3a-88be-4167-abce-2fd366c974cc">
      <Terms xmlns="http://schemas.microsoft.com/office/infopath/2007/PartnerControls"/>
    </lcf76f155ced4ddcb4097134ff3c332f>
    <DocumentType xmlns="a153af3a-88be-4167-abce-2fd366c974cc" xsi:nil="true"/>
    <MediaLengthInSeconds xmlns="a153af3a-88be-4167-abce-2fd366c974cc" xsi:nil="true"/>
    <Status xmlns="a153af3a-88be-4167-abce-2fd366c974cc" xsi:nil="true"/>
    <_Flow_SignoffStatus xmlns="a153af3a-88be-4167-abce-2fd366c974cc" xsi:nil="true"/>
    <_dlc_DocId xmlns="15ac8131-6f28-437f-bb89-657faef636c8">ESM1-244363895-24142</_dlc_DocId>
    <_dlc_DocIdUrl xmlns="15ac8131-6f28-437f-bb89-657faef636c8">
      <Url>https://esm.sharepoint.com/sites/BAU-CLP/_layouts/15/DocIdRedir.aspx?ID=ESM1-244363895-24142</Url>
      <Description>ESM1-244363895-24142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0" ma:contentTypeDescription="Create a new document." ma:contentTypeScope="" ma:versionID="4b85597e65fa95555f9390ffebf853c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421d90fa51b5f4bafcc31839118d3097"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CCCB12A-8C2E-4128-ADAF-23D6AFB05645}">
  <ds:schemaRefs>
    <ds:schemaRef ds:uri="http://purl.org/dc/elements/1.1/"/>
    <ds:schemaRef ds:uri="http://purl.org/dc/dcmitype/"/>
    <ds:schemaRef ds:uri="6cd95baa-b69e-4fcd-ac9a-557e97e0bcb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21c550c0-7a0b-45e2-b912-d4b4658d60b0"/>
    <ds:schemaRef ds:uri="http://schemas.microsoft.com/office/2006/metadata/properties"/>
    <ds:schemaRef ds:uri="http://www.w3.org/XML/1998/namespace"/>
    <ds:schemaRef ds:uri="15ac8131-6f28-437f-bb89-657faef636c8"/>
    <ds:schemaRef ds:uri="fd62f12f-f668-48d3-a541-28775ee7f2e2"/>
    <ds:schemaRef ds:uri="a153af3a-88be-4167-abce-2fd366c974cc"/>
  </ds:schemaRefs>
</ds:datastoreItem>
</file>

<file path=customXml/itemProps2.xml><?xml version="1.0" encoding="utf-8"?>
<ds:datastoreItem xmlns:ds="http://schemas.openxmlformats.org/officeDocument/2006/customXml" ds:itemID="{93CF9F62-80E9-4AD3-B252-33714BA3F1CF}">
  <ds:schemaRefs>
    <ds:schemaRef ds:uri="http://schemas.microsoft.com/sharepoint/v3/contenttype/forms"/>
  </ds:schemaRefs>
</ds:datastoreItem>
</file>

<file path=customXml/itemProps3.xml><?xml version="1.0" encoding="utf-8"?>
<ds:datastoreItem xmlns:ds="http://schemas.openxmlformats.org/officeDocument/2006/customXml" ds:itemID="{C971AB7D-5B37-4316-A298-57F23B965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584D38-6585-4CE7-A77B-39E8BAED379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Introduction</vt:lpstr>
      <vt:lpstr>Annual Performance Report</vt:lpstr>
      <vt:lpstr>Jan</vt:lpstr>
      <vt:lpstr>Feb</vt:lpstr>
      <vt:lpstr>Mar</vt:lpstr>
      <vt:lpstr>Apr</vt:lpstr>
      <vt:lpstr>May</vt:lpstr>
      <vt:lpstr>Jun</vt:lpstr>
      <vt:lpstr>Jul</vt:lpstr>
      <vt:lpstr>Aug</vt:lpstr>
      <vt:lpstr>Sep</vt:lpstr>
      <vt:lpstr>Oct</vt:lpstr>
      <vt:lpstr>Nov</vt:lpstr>
      <vt:lpstr>Dec</vt:lpstr>
      <vt:lpstr>KPI example</vt:lpstr>
      <vt:lpstr>'Annual Performance Report'!Print_Area</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2023-10-02T13:32:22Z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b41254b6-13f0-44bd-82bb-bb939190c135</vt:lpwstr>
  </property>
  <property fmtid="{D5CDD505-2E9C-101B-9397-08002B2CF9AE}" pid="5" name="MSIP_Label_1764a71f-7e5e-4aeb-ba26-1fccf4925c1d_Enabled">
    <vt:lpwstr>true</vt:lpwstr>
  </property>
  <property fmtid="{D5CDD505-2E9C-101B-9397-08002B2CF9AE}" pid="6" name="MSIP_Label_1764a71f-7e5e-4aeb-ba26-1fccf4925c1d_SetDate">
    <vt:lpwstr>2023-02-17T09:37:08Z</vt:lpwstr>
  </property>
  <property fmtid="{D5CDD505-2E9C-101B-9397-08002B2CF9AE}" pid="7" name="MSIP_Label_1764a71f-7e5e-4aeb-ba26-1fccf4925c1d_Method">
    <vt:lpwstr>Standard</vt:lpwstr>
  </property>
  <property fmtid="{D5CDD505-2E9C-101B-9397-08002B2CF9AE}" pid="8" name="MSIP_Label_1764a71f-7e5e-4aeb-ba26-1fccf4925c1d_Name">
    <vt:lpwstr>Internal</vt:lpwstr>
  </property>
  <property fmtid="{D5CDD505-2E9C-101B-9397-08002B2CF9AE}" pid="9" name="MSIP_Label_1764a71f-7e5e-4aeb-ba26-1fccf4925c1d_SiteId">
    <vt:lpwstr>98e29ecf-22bf-49bc-85a7-51537b56ef79</vt:lpwstr>
  </property>
  <property fmtid="{D5CDD505-2E9C-101B-9397-08002B2CF9AE}" pid="10" name="MSIP_Label_1764a71f-7e5e-4aeb-ba26-1fccf4925c1d_ActionId">
    <vt:lpwstr>9f0d3be5-f4dc-49b5-8f3d-8edcc214196d</vt:lpwstr>
  </property>
  <property fmtid="{D5CDD505-2E9C-101B-9397-08002B2CF9AE}" pid="11" name="MSIP_Label_1764a71f-7e5e-4aeb-ba26-1fccf4925c1d_ContentBits">
    <vt:lpwstr>1</vt:lpwstr>
  </property>
  <property fmtid="{D5CDD505-2E9C-101B-9397-08002B2CF9AE}" pid="12" name="SV_HIDDEN_GRID_QUERY_LIST_4F35BF76-6C0D-4D9B-82B2-816C12CF3733">
    <vt:lpwstr>empty_477D106A-C0D6-4607-AEBD-E2C9D60EA279</vt:lpwstr>
  </property>
  <property fmtid="{D5CDD505-2E9C-101B-9397-08002B2CF9AE}" pid="13" name="MediaServiceImageTags">
    <vt:lpwstr/>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xd_Signature">
    <vt:bool>false</vt:bool>
  </property>
  <property fmtid="{D5CDD505-2E9C-101B-9397-08002B2CF9AE}" pid="19" name="TriggerFlowInfo">
    <vt:lpwstr/>
  </property>
</Properties>
</file>